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timfox/Library/CloudStorage/GoogleDrive-tfox@acvauctions.com/My Drive/3 - Earnings/2026/Q1-26/1 - External Docs/For Distribution/"/>
    </mc:Choice>
  </mc:AlternateContent>
  <xr:revisionPtr revIDLastSave="0" documentId="13_ncr:1_{CC1FD278-09F0-F848-854D-622D632D1CFA}" xr6:coauthVersionLast="47" xr6:coauthVersionMax="47" xr10:uidLastSave="{00000000-0000-0000-0000-000000000000}"/>
  <bookViews>
    <workbookView xWindow="0" yWindow="660" windowWidth="34560" windowHeight="21000" tabRatio="867" activeTab="4" xr2:uid="{00000000-000D-0000-FFFF-FFFF00000000}"/>
  </bookViews>
  <sheets>
    <sheet name="CrossfireHiddenWorksheet" sheetId="2" state="hidden" r:id="rId1"/>
    <sheet name="OfficeConnectCellHighlights" sheetId="3" state="hidden" r:id="rId2"/>
    <sheet name="1. Disclosures" sheetId="12" r:id="rId3"/>
    <sheet name="2. Balance Sheet " sheetId="11" r:id="rId4"/>
    <sheet name="3. Income Statement" sheetId="5" r:id="rId5"/>
    <sheet name="4. GAAP to NonGAAP Recon" sheetId="6" r:id="rId6"/>
    <sheet name="5. Cash Flow" sheetId="7" r:id="rId7"/>
    <sheet name="6. Key Metrics" sheetId="8" r:id="rId8"/>
    <sheet name="7. Product Line Revenue" sheetId="9" r:id="rId9"/>
    <sheet name="8. Product Line Cost of Revenue" sheetId="10" r:id="rId10"/>
  </sheets>
  <definedNames>
    <definedName name="__123Graph_A" localSheetId="3">#REF!</definedName>
    <definedName name="__123Graph_A">#REF!</definedName>
    <definedName name="__123Graph_B" localSheetId="3">#REF!</definedName>
    <definedName name="__123Graph_B">#REF!</definedName>
    <definedName name="__123Graph_C">#REF!</definedName>
    <definedName name="__123Graph_D">#REF!</definedName>
    <definedName name="__123Graph_E">#REF!</definedName>
    <definedName name="__123Graph_F">#REF!</definedName>
    <definedName name="__4_123Grap">#REF!</definedName>
    <definedName name="__d1" localSheetId="3">#REF!</definedName>
    <definedName name="__d1" localSheetId="6">#REF!</definedName>
    <definedName name="__d1" localSheetId="7">#REF!</definedName>
    <definedName name="__d1" localSheetId="8">#REF!</definedName>
    <definedName name="__d1" localSheetId="9">#REF!</definedName>
    <definedName name="__d1">#REF!</definedName>
    <definedName name="__d116" localSheetId="3">#REF!</definedName>
    <definedName name="__d116" localSheetId="6">#REF!</definedName>
    <definedName name="__d116" localSheetId="7">#REF!</definedName>
    <definedName name="__d116" localSheetId="8">#REF!</definedName>
    <definedName name="__d116" localSheetId="9">#REF!</definedName>
    <definedName name="__d116">#REF!</definedName>
    <definedName name="__d16" localSheetId="3">#REF!</definedName>
    <definedName name="__d16" localSheetId="6">#REF!</definedName>
    <definedName name="__d16" localSheetId="7">#REF!</definedName>
    <definedName name="__d16" localSheetId="8">#REF!</definedName>
    <definedName name="__d16" localSheetId="9">#REF!</definedName>
    <definedName name="__d16">#REF!</definedName>
    <definedName name="__d2" localSheetId="3">#REF!</definedName>
    <definedName name="__d2" localSheetId="6">#REF!</definedName>
    <definedName name="__d2" localSheetId="7">#REF!</definedName>
    <definedName name="__d2" localSheetId="8">#REF!</definedName>
    <definedName name="__d2" localSheetId="9">#REF!</definedName>
    <definedName name="__d2">#REF!</definedName>
    <definedName name="__d216" localSheetId="3">#REF!</definedName>
    <definedName name="__d216" localSheetId="6">#REF!</definedName>
    <definedName name="__d216" localSheetId="7">#REF!</definedName>
    <definedName name="__d216" localSheetId="8">#REF!</definedName>
    <definedName name="__d216" localSheetId="9">#REF!</definedName>
    <definedName name="__d216">#REF!</definedName>
    <definedName name="__fff1" localSheetId="3">#REF!</definedName>
    <definedName name="__fff1" localSheetId="6">#REF!</definedName>
    <definedName name="__fff1" localSheetId="7">#REF!</definedName>
    <definedName name="__fff1" localSheetId="8">#REF!</definedName>
    <definedName name="__fff1" localSheetId="9">#REF!</definedName>
    <definedName name="__fff1">#REF!</definedName>
    <definedName name="__gc1" localSheetId="3">#REF!</definedName>
    <definedName name="__gc1" localSheetId="6">#REF!</definedName>
    <definedName name="__gc1" localSheetId="7">#REF!</definedName>
    <definedName name="__gc1" localSheetId="8">#REF!</definedName>
    <definedName name="__gc1" localSheetId="9">#REF!</definedName>
    <definedName name="__gc1">#REF!</definedName>
    <definedName name="__ok1" localSheetId="3">#REF!</definedName>
    <definedName name="__ok1" localSheetId="6">#REF!</definedName>
    <definedName name="__ok1" localSheetId="7">#REF!</definedName>
    <definedName name="__ok1" localSheetId="8">#REF!</definedName>
    <definedName name="__ok1" localSheetId="9">#REF!</definedName>
    <definedName name="__ok1">#REF!</definedName>
    <definedName name="__Q1" localSheetId="3">#REF!</definedName>
    <definedName name="__Q1" localSheetId="6">#REF!</definedName>
    <definedName name="__Q1" localSheetId="7">#REF!</definedName>
    <definedName name="__Q1" localSheetId="8">#REF!</definedName>
    <definedName name="__Q1" localSheetId="9">#REF!</definedName>
    <definedName name="__Q1">#REF!</definedName>
    <definedName name="__tax1" localSheetId="3">#REF!</definedName>
    <definedName name="__tax1" localSheetId="6">#REF!</definedName>
    <definedName name="__tax1" localSheetId="7">#REF!</definedName>
    <definedName name="__tax1" localSheetId="8">#REF!</definedName>
    <definedName name="__tax1" localSheetId="9">#REF!</definedName>
    <definedName name="__tax1">#REF!</definedName>
    <definedName name="_2_123Grap">#REF!</definedName>
    <definedName name="_3_0__123Grap">#REF!</definedName>
    <definedName name="_4_123Grap">#REF!</definedName>
    <definedName name="_6_0__123Grap">#REF!</definedName>
    <definedName name="_6_123Grap">#REF!</definedName>
    <definedName name="_A11" localSheetId="3">#REF!</definedName>
    <definedName name="_A11" localSheetId="6">#REF!</definedName>
    <definedName name="_A11" localSheetId="7">#REF!</definedName>
    <definedName name="_A11" localSheetId="8">#REF!</definedName>
    <definedName name="_A11" localSheetId="9">#REF!</definedName>
    <definedName name="_A11">#REF!</definedName>
    <definedName name="_bdm.01BD8A26191A494E865D7C64B889A9DB.edm">#REF!</definedName>
    <definedName name="_bdm.02371EED46294F178817BA93D98371B5.edm">#REF!</definedName>
    <definedName name="_bdm.059E550D4461419F8A93DF54057535F0.edm">#REF!</definedName>
    <definedName name="_bdm.0D306CD64F054AE49D0FB4B22C68BE04.edm">#REF!</definedName>
    <definedName name="_bdm.0ED891B90E0D4C8BACEBB34C473EDE6A.edm">#REF!</definedName>
    <definedName name="_bdm.1698F3B62CEF4F6D9E9243D48BEC2E3F.edm">#REF!</definedName>
    <definedName name="_bdm.16a5375e1dff442ab0f3852010a99254.edm">#REF!</definedName>
    <definedName name="_bdm.1809FD330DAA4E05A19A33927FEDEAD8.edm">#REF!</definedName>
    <definedName name="_bdm.1818A6229F4F4EADB1D91F93A6A8BDDC.edm">#REF!</definedName>
    <definedName name="_bdm.184C80DCFDF8449B83B53D86B1B5D6A1.edm">#REF!</definedName>
    <definedName name="_bdm.188F48FDF0B34FFB9CF3B926C5EC663B.edm">#REF!</definedName>
    <definedName name="_bdm.1D81E23AB1E441C3A2D4E13F76EA0EEE.edm">#REF!</definedName>
    <definedName name="_bdm.1DCB6792FF334EFDA89FF3BB8002C56F.edm">#REF!</definedName>
    <definedName name="_bdm.20BC36C7AD2D48A188B9B188C8B2BA03.edm">#REF!</definedName>
    <definedName name="_bdm.20D884611E5348D5B13DB7A3E2FF9EA5.edm">#REF!</definedName>
    <definedName name="_bdm.221DF7F60AEC491CB96C545BC6DB8B7C.edm">#REF!</definedName>
    <definedName name="_bdm.2495473D159A4206BC1C1528879B93E3.edm">#REF!</definedName>
    <definedName name="_bdm.260E234777D744DAA74A3CFB43EE803A.edm">#REF!</definedName>
    <definedName name="_bdm.262503B701A74573B301632BDC08B22B.edm">#REF!</definedName>
    <definedName name="_bdm.28818EE8F715413182C7CBF503BC5158.edm">#REF!</definedName>
    <definedName name="_bdm.28BC103D86054D649EC1E231E828821C.edm">#REF!</definedName>
    <definedName name="_bdm.291CCDFF8DBB452A8C9720DF7623FA33.edm">#REF!</definedName>
    <definedName name="_bdm.29DA12D5CD644BF6BF2139DA24F25758.edm">#REF!</definedName>
    <definedName name="_bdm.2C063A6AC28849149DE19F9ABDC7E970.edm">#REF!</definedName>
    <definedName name="_bdm.2C9C2F5FFCA84582B7B749D163DF500C.edm">#REF!</definedName>
    <definedName name="_bdm.304DC09D2D9548D5A141246105B341D3.edm">#REF!</definedName>
    <definedName name="_bdm.30BA65CE88A2435AB013DB0DD876C1A6.edm">#REF!</definedName>
    <definedName name="_bdm.33A368482D8A498E8B5278235E1A412C.edm">#REF!</definedName>
    <definedName name="_bdm.33F0F00E078A4759A6223C0B761E13D7.edm">#REF!</definedName>
    <definedName name="_bdm.3C55BA909B49465CBDC270346BB3E6FD.edm">#REF!</definedName>
    <definedName name="_bdm.3F21500EAED04480922BCDEC173DA86D.edm">#REF!</definedName>
    <definedName name="_bdm.404465DAC0F248B299974F6BB316EED3.edm">#REF!</definedName>
    <definedName name="_bdm.4322E31EBE2E4539881E53CB7330A427.edm">#REF!</definedName>
    <definedName name="_bdm.4A02EC56AD43483DAF4EFF9FF4C2C630.edm">#REF!</definedName>
    <definedName name="_bdm.4A1598CC33DC4D2DA6326503B2C586E5.edm">#REF!</definedName>
    <definedName name="_bdm.4B687C5B13214B32991A9D0B267FF4A9.edm">#REF!</definedName>
    <definedName name="_bdm.4BBADC180F054082B1D549BAECEB2571.edm">#REF!</definedName>
    <definedName name="_bdm.4D9B9056DFF04C70B6048D40B49507AC.edm">#REF!</definedName>
    <definedName name="_bdm.4F1BC1D654F843B7990431B3F0EDC125.edm">#REF!</definedName>
    <definedName name="_bdm.503E5276877B41E78121FD15B293D58F.edm">#REF!</definedName>
    <definedName name="_bdm.51945DE1F633486981B5A4E61DF4DAE2.edm">#REF!</definedName>
    <definedName name="_bdm.52730004BEA643CEAF50FEBEB60E5E81.edm">#REF!</definedName>
    <definedName name="_bdm.531E16C2764342BA985C5281E67E62ED.edm">#REF!</definedName>
    <definedName name="_bdm.53612D84C64E4B44AAABA508C2D75D35.edm">#REF!</definedName>
    <definedName name="_bdm.57B4A3F59F894F749D3112EB2283C9AC.edm">#REF!</definedName>
    <definedName name="_bdm.596753356C3640EC842F0FF357DBC2A6.edm">#REF!</definedName>
    <definedName name="_bdm.5A05C90DBF5A43AC97D7CCE15209F36E.edm">#REF!</definedName>
    <definedName name="_bdm.5B0D8FDD2B90491B91634F55BF16CF07.edm">#REF!</definedName>
    <definedName name="_bdm.5BBC36EDC00A433BAEC57F4AC4BD7B82.edm">#REF!</definedName>
    <definedName name="_bdm.5D0C7A7CE3634C8D8864C6949A27F192.edm">#REF!</definedName>
    <definedName name="_bdm.61669AB3C416432EA7F94A2533C23081.edm">#REF!</definedName>
    <definedName name="_bdm.643F0FFF90C6452BB7D694ECF84AACDD.edm">#REF!</definedName>
    <definedName name="_bdm.6A60C571E6174023B5BF013F051AF755.edm">#REF!</definedName>
    <definedName name="_bdm.6D6DB8B7397A491DBB6AA2AA7E2C0C55.edm">#REF!</definedName>
    <definedName name="_bdm.751121064BD94B7194F6B73D618FC549.edm">#REF!</definedName>
    <definedName name="_bdm.75B0D7DDD29A4514A307086A75BDCF3A.edm">#REF!</definedName>
    <definedName name="_bdm.75F0924A160C4BAEA8A3C21977965073.edm">#REF!</definedName>
    <definedName name="_bdm.772EAC6A34584BFCA0D9A3B738BFED36.edm">#REF!</definedName>
    <definedName name="_bdm.77CF5A9CA7994F3B90BC76D0B2CF1637.edm">#REF!</definedName>
    <definedName name="_bdm.7827B09DF9144D28A229593A93E1FC28.edm">#REF!</definedName>
    <definedName name="_bdm.7883AB0D29654979BA4F200EE5B8C6DD.edm">#REF!</definedName>
    <definedName name="_bdm.79FE21A94F2C4775B59BBF505D4A294F.edm">#REF!</definedName>
    <definedName name="_bdm.7C17926914A0422292FC7EDCEB6551E9.edm">#REF!</definedName>
    <definedName name="_bdm.7D72CBAA2B484E0DADD74D8FDB070318.edm">#REF!</definedName>
    <definedName name="_bdm.7D8B1FD72B1747328E6863E53812FC79.edm">#REF!</definedName>
    <definedName name="_bdm.7E16DF930B624FA0800DB191B4855178.edm">#REF!</definedName>
    <definedName name="_bdm.80AD5F1684A54C4D87DF209453DDD473.edm">#REF!</definedName>
    <definedName name="_bdm.81150D8C713C4A9693D80FEF630E5EDB.edm">#REF!</definedName>
    <definedName name="_bdm.81F3A67A670E42F489CDF0B40CD976CB.edm">#REF!</definedName>
    <definedName name="_bdm.83F191E97B9746B8B7EBE4DF69562C04.edm">#REF!</definedName>
    <definedName name="_bdm.84BBFEB1263D44D7B52604CCADA2B93C.edm">#REF!</definedName>
    <definedName name="_bdm.85B0A3680A874430913224AF45BB0366.edm">#REF!</definedName>
    <definedName name="_bdm.8A3E9612DD0746A69179246DABFD592D.edm">#REF!</definedName>
    <definedName name="_bdm.8A62CA3786764F379D0B96264587700B.edm">#REF!</definedName>
    <definedName name="_bdm.8D570A2BD8E84529873230DBEDF0709F.edm">#REF!</definedName>
    <definedName name="_bdm.90F0EDB0BF1B4741B5588862454183D0.edm">#REF!</definedName>
    <definedName name="_bdm.913678AE2AAC4743BFE76E4D1ADDE1F1.edm">#REF!</definedName>
    <definedName name="_bdm.9192217BE96C4F20B4DB52B0F2FF6AC4.edm">#REF!</definedName>
    <definedName name="_bdm.945C979D45A947729F974744B3DF4E38.edm">#REF!</definedName>
    <definedName name="_bdm.95CC43315B7543118375DF233D2D956B.edm">#REF!</definedName>
    <definedName name="_bdm.9AC55AD73C1C43D68D02AB30E07E4315.edm">#REF!</definedName>
    <definedName name="_bdm.9B89992B31A649F99427378C2F032372.edm">#REF!</definedName>
    <definedName name="_bdm.9E9B94B7A74C407AB20782348CB92084.edm">#REF!</definedName>
    <definedName name="_bdm.9EBF2ABEA0BE4CE49B14495AD62343E0.edm">#REF!</definedName>
    <definedName name="_bdm.A1274E6EF689467AA49453C05D7DB7F0.edm">#REF!</definedName>
    <definedName name="_bdm.A172683415724AD888A27C5F0C9B3F3D.edm">#REF!</definedName>
    <definedName name="_bdm.A7E2842856FD445589AA23A5CFCE3F09.edm">#REF!</definedName>
    <definedName name="_bdm.A9CBC0E030C34032A5282CA365F8E441.edm">#REF!</definedName>
    <definedName name="_bdm.AD091157A831421A9C4518A78D77B916.edm">#REF!</definedName>
    <definedName name="_bdm.B05D0F7D3A9E46168FCABEABC36845B7.edm">#REF!</definedName>
    <definedName name="_bdm.B0FC4793294540DF86653F8D73818D84.edm">#REF!</definedName>
    <definedName name="_bdm.B7E34962375E4A1FBE88F40FA48EE205.edm">#REF!</definedName>
    <definedName name="_bdm.B8EC8AA8A11C48BCA6AD7D167A621523.edm">#REF!</definedName>
    <definedName name="_bdm.BB94F2FC2B2D49199722149B32033694.edm">#REF!</definedName>
    <definedName name="_bdm.BF7B4440AFC74A4D84D9B3FC68EC8501.edm">#REF!</definedName>
    <definedName name="_bdm.BFD9C31E5334441A9BCDC2DC9AEFFDCC.edm">#REF!</definedName>
    <definedName name="_bdm.C189CEA77D384AE0AEACCDF83D87522D.edm">#REF!</definedName>
    <definedName name="_bdm.C2400FB0BC9342B69425CDEDE396FB8A.edm">#REF!</definedName>
    <definedName name="_bdm.C406C2DF0802483DAB5267A60B2A8D0D.edm">#REF!</definedName>
    <definedName name="_bdm.C634FD85C95846499B836C59882CE8DD.edm">#REF!</definedName>
    <definedName name="_bdm.C664C88EE5DE4905A5F4CD866B1AECEA.edm">#REF!</definedName>
    <definedName name="_bdm.C781BDC1C41B408DAFB9FC77CE6B5F09.edm">#REF!</definedName>
    <definedName name="_bdm.CA744E65069C47939E260D6B8387D567.edm">#REF!</definedName>
    <definedName name="_bdm.CC1F52A77F384901A914BEF45D9A6055.edm">#REF!</definedName>
    <definedName name="_bdm.CDF5C91092304F91A4C5D9B9D221987B.edm">#REF!</definedName>
    <definedName name="_bdm.CFAEA5498E9446798FF751D77F1B4BF3.edm">#REF!</definedName>
    <definedName name="_bdm.D1F173D6142A4A878A158A7D9097CFD2.edm">#REF!</definedName>
    <definedName name="_bdm.D2E12E562E5E4C7F90FAABA4486609AF.edm">#REF!</definedName>
    <definedName name="_bdm.D51B8287A6C64427A4CC9BD2FE60CCDD.edm">#REF!</definedName>
    <definedName name="_bdm.DA7CE3BC4FA4454BA8261BABB34BB057.edm">#REF!</definedName>
    <definedName name="_bdm.DB21C9E516F6429BA3C726F0136516A5.edm">#REF!</definedName>
    <definedName name="_bdm.DB4192BB08F247DDA57886C3AEF792E6.edm">#REF!</definedName>
    <definedName name="_bdm.DC7354BA61B44BEBABDA4296AF33FE0C.edm">#REF!</definedName>
    <definedName name="_bdm.E08624CFAEA8465AB1001A3F70BA9184.edm">#REF!</definedName>
    <definedName name="_bdm.E1BA45E979C3454E8B85123EEC51F99A.edm">#REF!</definedName>
    <definedName name="_bdm.E3212917DE28403197BD90596CD20286.edm">#REF!</definedName>
    <definedName name="_bdm.E3E48598FEAD4AA2B9EF882C8E21829D.edm">#REF!</definedName>
    <definedName name="_bdm.E5E1626E7B984153B2096CC327660EC0.edm">#REF!</definedName>
    <definedName name="_bdm.E81E79F2B4A34CFC9764526228A0986A.edm">#REF!</definedName>
    <definedName name="_bdm.EBB4C61897FC4145B3E2516971DE7E00.edm">#REF!</definedName>
    <definedName name="_bdm.EE3C9B6006AE468882D67724B13B5AB8.edm">#REF!</definedName>
    <definedName name="_bdm.EF4C64B3015B4F599AFFC20CF9D0A203.edm">#REF!</definedName>
    <definedName name="_bdm.F3300A6021A14370B253686461A0A0D8.edm">#REF!</definedName>
    <definedName name="_bdm.F4B7293C486247AFB8F5DB3A38EB4470.edm">#REF!</definedName>
    <definedName name="_bdm.F8F4EE96DF174100B704AFBAF7FC66C1.edm">#REF!</definedName>
    <definedName name="_bdm.FA80A33B01794BDF862A1AC13BA40F76.edm">#REF!</definedName>
    <definedName name="_bdm.FBEC1DAB0A724FE98391163F21BD344A.edm">#REF!</definedName>
    <definedName name="_bdm.FD4004866C2D4D0BB520F535E523A0D8.edm">#REF!</definedName>
    <definedName name="_bdm.FD9A54E1532E4D6AAA747B97C0C9BE12.edm">#REF!</definedName>
    <definedName name="_bdm.FE887521B4A6453CBC5BCC1AF977913A.edm">#REF!</definedName>
    <definedName name="_bdm.FF180024E5324F8CA61813A879702063.edm">#REF!</definedName>
    <definedName name="_bdm.FFCFD694865D49D38D6A12726F5653B3.edm">#REF!</definedName>
    <definedName name="_c" localSheetId="3">#REF!</definedName>
    <definedName name="_c" localSheetId="6">#REF!</definedName>
    <definedName name="_c" localSheetId="7">#REF!</definedName>
    <definedName name="_c" localSheetId="8">#REF!</definedName>
    <definedName name="_c" localSheetId="9">#REF!</definedName>
    <definedName name="_c">#REF!</definedName>
    <definedName name="_d1" localSheetId="3">#REF!</definedName>
    <definedName name="_d1" localSheetId="6">#REF!</definedName>
    <definedName name="_d1" localSheetId="7">#REF!</definedName>
    <definedName name="_d1" localSheetId="8">#REF!</definedName>
    <definedName name="_d1" localSheetId="9">#REF!</definedName>
    <definedName name="_d1">#REF!</definedName>
    <definedName name="_d116" localSheetId="3">#REF!</definedName>
    <definedName name="_d116" localSheetId="6">#REF!</definedName>
    <definedName name="_d116" localSheetId="7">#REF!</definedName>
    <definedName name="_d116" localSheetId="8">#REF!</definedName>
    <definedName name="_d116" localSheetId="9">#REF!</definedName>
    <definedName name="_d116">#REF!</definedName>
    <definedName name="_d16" localSheetId="3">#REF!</definedName>
    <definedName name="_d16" localSheetId="6">#REF!</definedName>
    <definedName name="_d16" localSheetId="7">#REF!</definedName>
    <definedName name="_d16" localSheetId="8">#REF!</definedName>
    <definedName name="_d16" localSheetId="9">#REF!</definedName>
    <definedName name="_d16">#REF!</definedName>
    <definedName name="_d2" localSheetId="3">#REF!</definedName>
    <definedName name="_d2" localSheetId="6">#REF!</definedName>
    <definedName name="_d2" localSheetId="7">#REF!</definedName>
    <definedName name="_d2" localSheetId="8">#REF!</definedName>
    <definedName name="_d2" localSheetId="9">#REF!</definedName>
    <definedName name="_d2">#REF!</definedName>
    <definedName name="_d216" localSheetId="3">#REF!</definedName>
    <definedName name="_d216" localSheetId="6">#REF!</definedName>
    <definedName name="_d216" localSheetId="7">#REF!</definedName>
    <definedName name="_d216" localSheetId="8">#REF!</definedName>
    <definedName name="_d216" localSheetId="9">#REF!</definedName>
    <definedName name="_d216">#REF!</definedName>
    <definedName name="_fff1" localSheetId="3">#REF!</definedName>
    <definedName name="_fff1" localSheetId="6">#REF!</definedName>
    <definedName name="_fff1" localSheetId="7">#REF!</definedName>
    <definedName name="_fff1" localSheetId="8">#REF!</definedName>
    <definedName name="_fff1" localSheetId="9">#REF!</definedName>
    <definedName name="_fff1">#REF!</definedName>
    <definedName name="_Fill">#REF!</definedName>
    <definedName name="_gc1" localSheetId="3">#REF!</definedName>
    <definedName name="_gc1" localSheetId="6">#REF!</definedName>
    <definedName name="_gc1" localSheetId="7">#REF!</definedName>
    <definedName name="_gc1" localSheetId="8">#REF!</definedName>
    <definedName name="_gc1" localSheetId="9">#REF!</definedName>
    <definedName name="_gc1">#REF!</definedName>
    <definedName name="_Key1">#REF!</definedName>
    <definedName name="_Key2">#REF!</definedName>
    <definedName name="_ok1" localSheetId="3">#REF!</definedName>
    <definedName name="_ok1" localSheetId="6">#REF!</definedName>
    <definedName name="_ok1" localSheetId="7">#REF!</definedName>
    <definedName name="_ok1" localSheetId="8">#REF!</definedName>
    <definedName name="_ok1" localSheetId="9">#REF!</definedName>
    <definedName name="_ok1">#REF!</definedName>
    <definedName name="_Q1" localSheetId="3">#REF!</definedName>
    <definedName name="_Q1" localSheetId="6">#REF!</definedName>
    <definedName name="_Q1" localSheetId="7">#REF!</definedName>
    <definedName name="_Q1" localSheetId="8">#REF!</definedName>
    <definedName name="_Q1" localSheetId="9">#REF!</definedName>
    <definedName name="_Q1">#REF!</definedName>
    <definedName name="_Sort">#REF!</definedName>
    <definedName name="_Table1_Out">#REF!</definedName>
    <definedName name="_Table2_Out">#REF!</definedName>
    <definedName name="_tax1" localSheetId="3">#REF!</definedName>
    <definedName name="_tax1" localSheetId="6">#REF!</definedName>
    <definedName name="_tax1" localSheetId="7">#REF!</definedName>
    <definedName name="_tax1" localSheetId="8">#REF!</definedName>
    <definedName name="_tax1" localSheetId="9">#REF!</definedName>
    <definedName name="_tax1">#REF!</definedName>
    <definedName name="_wrn2" localSheetId="3">#REF!</definedName>
    <definedName name="_wrn2" localSheetId="6">#REF!</definedName>
    <definedName name="_wrn2" localSheetId="7">#REF!</definedName>
    <definedName name="_wrn2" localSheetId="8">#REF!</definedName>
    <definedName name="_wrn2" localSheetId="9">#REF!</definedName>
    <definedName name="_wrn2">#REF!</definedName>
    <definedName name="adj_department">#REF!</definedName>
    <definedName name="AdminEmplyCost2006">#REF!</definedName>
    <definedName name="AdminSlideMTD" localSheetId="3">#REF!</definedName>
    <definedName name="AdminSlideMTD" localSheetId="6">#REF!</definedName>
    <definedName name="AdminSlideMTD" localSheetId="7">#REF!</definedName>
    <definedName name="AdminSlideMTD" localSheetId="8">#REF!</definedName>
    <definedName name="AdminSlideMTD" localSheetId="9">#REF!</definedName>
    <definedName name="AdminSlideMTD">#REF!</definedName>
    <definedName name="AdminSlideYTD" localSheetId="3">#REF!</definedName>
    <definedName name="AdminSlideYTD" localSheetId="6">#REF!</definedName>
    <definedName name="AdminSlideYTD" localSheetId="7">#REF!</definedName>
    <definedName name="AdminSlideYTD" localSheetId="8">#REF!</definedName>
    <definedName name="AdminSlideYTD" localSheetId="9">#REF!</definedName>
    <definedName name="AdminSlideYTD">#REF!</definedName>
    <definedName name="adsf" localSheetId="3">#REF!</definedName>
    <definedName name="adsf" localSheetId="6">#REF!</definedName>
    <definedName name="adsf" localSheetId="7">#REF!</definedName>
    <definedName name="adsf" localSheetId="8">#REF!</definedName>
    <definedName name="adsf" localSheetId="9">#REF!</definedName>
    <definedName name="adsf">#REF!</definedName>
    <definedName name="adsf1" localSheetId="3">#REF!</definedName>
    <definedName name="adsf1" localSheetId="6">#REF!</definedName>
    <definedName name="adsf1" localSheetId="7">#REF!</definedName>
    <definedName name="adsf1" localSheetId="8">#REF!</definedName>
    <definedName name="adsf1" localSheetId="9">#REF!</definedName>
    <definedName name="adsf1">#REF!</definedName>
    <definedName name="annual_quarterly1" localSheetId="3">#REF!</definedName>
    <definedName name="annual_quarterly1" localSheetId="6">#REF!</definedName>
    <definedName name="annual_quarterly1" localSheetId="7">#REF!</definedName>
    <definedName name="annual_quarterly1" localSheetId="8">#REF!</definedName>
    <definedName name="annual_quarterly1" localSheetId="9">#REF!</definedName>
    <definedName name="annual_quarterly1">#REF!</definedName>
    <definedName name="AS2StaticLS">#REF!</definedName>
    <definedName name="AS2TickmarkLS">#REF!</definedName>
    <definedName name="asdf">#REF!</definedName>
    <definedName name="asdfasdasdf">#REF!</definedName>
    <definedName name="asdfasdf" localSheetId="3">#REF!</definedName>
    <definedName name="asdfasdf" localSheetId="6">#REF!</definedName>
    <definedName name="asdfasdf" localSheetId="7">#REF!</definedName>
    <definedName name="asdfasdf" localSheetId="8">#REF!</definedName>
    <definedName name="asdfasdf" localSheetId="9">#REF!</definedName>
    <definedName name="asdfasdf">#REF!</definedName>
    <definedName name="asdfasdf1" localSheetId="3">#REF!</definedName>
    <definedName name="asdfasdf1" localSheetId="6">#REF!</definedName>
    <definedName name="asdfasdf1" localSheetId="7">#REF!</definedName>
    <definedName name="asdfasdf1" localSheetId="8">#REF!</definedName>
    <definedName name="asdfasdf1" localSheetId="9">#REF!</definedName>
    <definedName name="asdfasdf1">#REF!</definedName>
    <definedName name="asdfsdf" localSheetId="3">#REF!</definedName>
    <definedName name="asdfsdf" localSheetId="6">#REF!</definedName>
    <definedName name="asdfsdf" localSheetId="7">#REF!</definedName>
    <definedName name="asdfsdf" localSheetId="8">#REF!</definedName>
    <definedName name="asdfsdf" localSheetId="9">#REF!</definedName>
    <definedName name="asdfsdf">#REF!</definedName>
    <definedName name="asdfsdf1" localSheetId="3">#REF!</definedName>
    <definedName name="asdfsdf1" localSheetId="6">#REF!</definedName>
    <definedName name="asdfsdf1" localSheetId="7">#REF!</definedName>
    <definedName name="asdfsdf1" localSheetId="8">#REF!</definedName>
    <definedName name="asdfsdf1" localSheetId="9">#REF!</definedName>
    <definedName name="asdfsdf1">#REF!</definedName>
    <definedName name="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Cwvu.GREY_ALL.">#REF!</definedName>
    <definedName name="d" localSheetId="3">#REF!</definedName>
    <definedName name="d" localSheetId="6">#REF!</definedName>
    <definedName name="d" localSheetId="7">#REF!</definedName>
    <definedName name="d" localSheetId="8">#REF!</definedName>
    <definedName name="d" localSheetId="9">#REF!</definedName>
    <definedName name="d">#REF!</definedName>
    <definedName name="Data" localSheetId="3">#REF!</definedName>
    <definedName name="Data" localSheetId="6">#REF!</definedName>
    <definedName name="Data" localSheetId="7">#REF!</definedName>
    <definedName name="Data" localSheetId="8">#REF!</definedName>
    <definedName name="Data" localSheetId="9">#REF!</definedName>
    <definedName name="Data">#REF!</definedName>
    <definedName name="Data1" localSheetId="3">#REF!</definedName>
    <definedName name="Data1" localSheetId="6">#REF!</definedName>
    <definedName name="Data1" localSheetId="7">#REF!</definedName>
    <definedName name="Data1" localSheetId="8">#REF!</definedName>
    <definedName name="Data1" localSheetId="9">#REF!</definedName>
    <definedName name="Data1">#REF!</definedName>
    <definedName name="Data116" localSheetId="3">#REF!</definedName>
    <definedName name="Data116" localSheetId="6">#REF!</definedName>
    <definedName name="Data116" localSheetId="7">#REF!</definedName>
    <definedName name="Data116" localSheetId="8">#REF!</definedName>
    <definedName name="Data116" localSheetId="9">#REF!</definedName>
    <definedName name="Data116">#REF!</definedName>
    <definedName name="Data16" localSheetId="3">#REF!</definedName>
    <definedName name="Data16" localSheetId="6">#REF!</definedName>
    <definedName name="Data16" localSheetId="7">#REF!</definedName>
    <definedName name="Data16" localSheetId="8">#REF!</definedName>
    <definedName name="Data16" localSheetId="9">#REF!</definedName>
    <definedName name="Data16">#REF!</definedName>
    <definedName name="Data2" localSheetId="3">#REF!</definedName>
    <definedName name="Data2" localSheetId="6">#REF!</definedName>
    <definedName name="Data2" localSheetId="7">#REF!</definedName>
    <definedName name="Data2" localSheetId="8">#REF!</definedName>
    <definedName name="Data2" localSheetId="9">#REF!</definedName>
    <definedName name="Data2">#REF!</definedName>
    <definedName name="debt" localSheetId="3">#REF!</definedName>
    <definedName name="debt" localSheetId="6">#REF!</definedName>
    <definedName name="debt" localSheetId="7">#REF!</definedName>
    <definedName name="debt" localSheetId="8">#REF!</definedName>
    <definedName name="debt" localSheetId="9">#REF!</definedName>
    <definedName name="debt">#REF!</definedName>
    <definedName name="debt1" localSheetId="3">#REF!</definedName>
    <definedName name="debt1" localSheetId="6">#REF!</definedName>
    <definedName name="debt1" localSheetId="7">#REF!</definedName>
    <definedName name="debt1" localSheetId="8">#REF!</definedName>
    <definedName name="debt1" localSheetId="9">#REF!</definedName>
    <definedName name="debt1">#REF!</definedName>
    <definedName name="DFSSXLTag_In_018D65FB39C1AB459D65543F5D02FAB8">#REF!</definedName>
    <definedName name="DFSSXLTag_In_0397285B9DDB6A41AAFF99ADA52C620B">#REF!</definedName>
    <definedName name="DFSSXLTag_In_04F51EF7053D034F8ED64F4AE8057B5F">#REF!</definedName>
    <definedName name="DFSSXLTag_In_1296EC03758D9F40994B9363F1455854">#REF!</definedName>
    <definedName name="DFSSXLTag_In_18ECC4EB8711254ABBF21E450A2A46BC">#REF!</definedName>
    <definedName name="DFSSXLTag_In_19AE83B9D9D1664EA6F8D936140E58D1">#REF!</definedName>
    <definedName name="DFSSXLTag_In_2E529FCFE5AB65488B34A89B350FBC4E">#REF!</definedName>
    <definedName name="DFSSXLTag_In_36451E79025B06438433D014F9343064">#REF!</definedName>
    <definedName name="DFSSXLTag_In_36978E9BA02A254A9182EEA1E77A6C08">#REF!</definedName>
    <definedName name="DFSSXLTag_In_3EAEFCF3E79E1E4095D295A463A63564">#REF!</definedName>
    <definedName name="DFSSXLTag_In_4C8B15BA1F1E3B4D875248D0FE0B6FA1">#REF!</definedName>
    <definedName name="DFSSXLTag_In_587D4179EACACD428FFB7BDBCA1B38BA">#REF!</definedName>
    <definedName name="DFSSXLTag_In_58C84D6971D066419CD86A0979A83D25">#REF!</definedName>
    <definedName name="DFSSXLTag_In_630E785C2316C64582876808A395480E">#REF!</definedName>
    <definedName name="DFSSXLTag_In_8776BF43AC129C4690507273565BCCE7">#REF!</definedName>
    <definedName name="DFSSXLTag_In_88C6D764B6517E438A5F1F3053E86BE7">#REF!</definedName>
    <definedName name="DFSSXLTag_In_89D3BE71EFB02E4BA37DDF7AF219A907">#REF!</definedName>
    <definedName name="DFSSXLTag_In_9804E37077DF814495E960C76CFB70C4">#REF!</definedName>
    <definedName name="DFSSXLTag_In_98CD6C07151DE448BB12960FDA68705D">#REF!</definedName>
    <definedName name="DFSSXLTag_In_9C9176E6A98CED41A31ED5E0CF2D9FC3">#REF!</definedName>
    <definedName name="DFSSXLTag_In_AF96FA2D2504BE41AC2F703C97750944">#REF!</definedName>
    <definedName name="DFSSXLTag_In_B31A8EF662843244A70EF6DBA78DDB75">#REF!</definedName>
    <definedName name="DFSSXLTag_In_BA257DBC396E8640B313EBFEDB364DFD">#REF!</definedName>
    <definedName name="DFSSXLTag_In_C72160A907B48C49A02520D3C1900076">#REF!</definedName>
    <definedName name="DFSSXLTag_In_C7C7919E5BDD4D4AAF8E552DD071708B">#REF!</definedName>
    <definedName name="DFSSXLTag_In_CE00057A98C3AA4CA900A7B02E634630">#REF!</definedName>
    <definedName name="DFSSXLTag_In_CE844B495E2ED043B32D60544BE56813">#REF!</definedName>
    <definedName name="DFSSXLTag_In_D7A97B0CF678524D9942ADE73E97E336">#REF!</definedName>
    <definedName name="DFSSXLTag_In_DF5D32359924284D87CEEA6B41AFD0F1">#REF!</definedName>
    <definedName name="DFSSXLTag_In_FB503AE6B6A1704DB92FB6FDD86B590C">#REF!</definedName>
    <definedName name="DFSSXLTag_Out_01B7D5D6DE92B54BB7957F7685C8DAF9">#REF!</definedName>
    <definedName name="DFSSXLTag_Out_0523AA3EA1336D479EF1C4167A285E8F">#REF!</definedName>
    <definedName name="DFSSXLTag_Out_10FDA0890E9B134385066E3B5AA430D8">#REF!</definedName>
    <definedName name="DFSSXLTag_Out_13D20B81CB6CB644A90A10BC17371553">#REF!</definedName>
    <definedName name="DFSSXLTag_Out_161D9007DADB5246B885FC0B9209C6B8">#REF!</definedName>
    <definedName name="DFSSXLTag_Out_16EAC68203F7B14FAA8FDB17EB99DF2A">#REF!</definedName>
    <definedName name="DFSSXLTag_Out_18609811C01CE944BE6E2956B6CE9DD0">#REF!</definedName>
    <definedName name="DFSSXLTag_Out_21C798F61541EB498700B8D209D04A30">#REF!</definedName>
    <definedName name="DFSSXLTag_Out_3170747F8B2A3449B48A7C3D7356E229">#REF!</definedName>
    <definedName name="DFSSXLTag_Out_3946F0C713D25743B01F5A228158864E">#REF!</definedName>
    <definedName name="DFSSXLTag_Out_4354DC2EDDA08B41B7A583349154FAA5">#REF!</definedName>
    <definedName name="DFSSXLTag_Out_4584E3F6EAE2F942BE7644C8454DDAA1">#REF!</definedName>
    <definedName name="DFSSXLTag_Out_4ABD671CD5C8A14F8DA6C24AA9BB9310">#REF!</definedName>
    <definedName name="DFSSXLTag_Out_781E3DF7803CB44093ABB1CA39A43CE5">#REF!</definedName>
    <definedName name="DFSSXLTag_Out_868C3AB7E232224EBDA08B0251456A50">#REF!</definedName>
    <definedName name="DFSSXLTag_Out_903CE2419C02E9468E7749D176C5FDFA">#REF!</definedName>
    <definedName name="DFSSXLTag_Out_99433D0E787E81439E206615A4769CF0">#REF!</definedName>
    <definedName name="DFSSXLTag_Out_A33B77B3FA89044D9D62A03D505A7C4C">#REF!</definedName>
    <definedName name="DFSSXLTag_Out_A3DC2FF3ACEE5B4A8E2E85A80111A4F9">#REF!</definedName>
    <definedName name="DFSSXLTag_Out_C09738AC3BD7FA40B5B8CD3BD958BB92">#REF!</definedName>
    <definedName name="DFSSXLTag_Out_CAB3179FCA8E664FB143FD9356D38B5A">#REF!</definedName>
    <definedName name="DFSSXLTag_Out_DE65987C13388A4B89E35EBC480C30A4">#REF!</definedName>
    <definedName name="DFSSXLTag_Out_EB2207E4A72A894D92EE01DFF05BE5C5">#REF!</definedName>
    <definedName name="DFSSXLTag_Out_F3B90C575B2C8A46BEFE809098964E94">#REF!</definedName>
    <definedName name="DFSSXLTag_Param_00025068FC4EAC4499C8578B47701897">#REF!</definedName>
    <definedName name="DFSSXLTag_Param_00819B3B48CB8B4488AC890D3A06A6F5">#REF!</definedName>
    <definedName name="DFSSXLTag_Param_008E863FD2D19049862896CA469062DB">#REF!</definedName>
    <definedName name="DFSSXLTag_Param_00A8D2CE19FF5746B1DD4CDE4CB2C434">#REF!</definedName>
    <definedName name="DFSSXLTag_Param_00AE444FBD4202499059D9EF3CBB094C">#REF!</definedName>
    <definedName name="DFSSXLTag_Param_00B078942AE8DD40B80B82BE25AD2E73">#REF!</definedName>
    <definedName name="DFSSXLTag_Param_011718C75BC2894781C5179D22F3621A">#REF!</definedName>
    <definedName name="DFSSXLTag_Param_011857139282C14BAF4740FDF1E6A87D">#REF!</definedName>
    <definedName name="DFSSXLTag_Param_011D5AA711525D4FAC48A8BFD020D89C">#REF!</definedName>
    <definedName name="DFSSXLTag_Param_013FA3619CB753449B6128FB72E0F38C">#REF!</definedName>
    <definedName name="DFSSXLTag_Param_0164DA30DEDD9C43BDF95B92634BDD47">#REF!</definedName>
    <definedName name="DFSSXLTag_Param_0183B9C266D2604DB17CFFCF9DDDEA6A">#REF!</definedName>
    <definedName name="DFSSXLTag_Param_01CC7A94E24BB84FB0FD265ECD19FA0A">#REF!</definedName>
    <definedName name="DFSSXLTag_Param_01EFE9E879514C4384587B5C91402384">#REF!</definedName>
    <definedName name="DFSSXLTag_Param_02341A7F1764E6499C281CE2C96C7A78">#REF!</definedName>
    <definedName name="DFSSXLTag_Param_0277013ADDEDDA499E7AF66B7911C620">#REF!</definedName>
    <definedName name="DFSSXLTag_Param_030B36C43BC2764382328FAD4CF374CD">#REF!</definedName>
    <definedName name="DFSSXLTag_Param_032A0CFBF405454A96AB25E08D346812">#REF!</definedName>
    <definedName name="DFSSXLTag_Param_03513DFDE50EF048B07874792CFA97F7">#REF!</definedName>
    <definedName name="DFSSXLTag_Param_03654DB39257F548B3FC9B968E060140">#REF!</definedName>
    <definedName name="DFSSXLTag_Param_03F3AE23A482274B94859B130AC5398A">#REF!</definedName>
    <definedName name="DFSSXLTag_Param_04073D4A16B0B445834C8C3D40BDE650">#REF!</definedName>
    <definedName name="DFSSXLTag_Param_040BB2CAB921F54380D34299B9A7720A">#REF!</definedName>
    <definedName name="DFSSXLTag_Param_0417E83E08750A40947ABE3522857A69">#REF!</definedName>
    <definedName name="DFSSXLTag_Param_045BFC90D0EA894E9B6045B224A1296A">#REF!</definedName>
    <definedName name="DFSSXLTag_Param_0556772E183E504881970B90605959C1">#REF!</definedName>
    <definedName name="DFSSXLTag_Param_0587132FCC489B46A9934C9E1608F312">#REF!</definedName>
    <definedName name="DFSSXLTag_Param_0597606AA58DBA4494F49DC0AC346921">#REF!</definedName>
    <definedName name="DFSSXLTag_Param_05E67420087CE442B34B8ABBFB7F4003">#REF!</definedName>
    <definedName name="DFSSXLTag_Param_05FE664D2E6B2B4999710F42D7A2D25D">#REF!</definedName>
    <definedName name="DFSSXLTag_Param_0623EFB767ECC64FA833A4EA3F26D615">#REF!</definedName>
    <definedName name="DFSSXLTag_Param_06290CCA40CD854487A32CC8ACB9B47C">#REF!</definedName>
    <definedName name="DFSSXLTag_Param_06408DECFD81AA42AA538C56D7494FEC">#REF!</definedName>
    <definedName name="DFSSXLTag_Param_0671E86D2B140D4889C17544CECEE818">#REF!</definedName>
    <definedName name="DFSSXLTag_Param_072AD41CB2624F41922791607DDAA5FF">#REF!</definedName>
    <definedName name="DFSSXLTag_Param_0730016F17CD2848A8FA22A91743C4D3">#REF!</definedName>
    <definedName name="DFSSXLTag_Param_07918F7F75D6134AA4A74A12DF3A361A">#REF!</definedName>
    <definedName name="DFSSXLTag_Param_07D4A0FE0E73654FA4F354C38AB0D3C6">#REF!</definedName>
    <definedName name="DFSSXLTag_Param_07E337F719E2FD41870EFA27A2427BE5">#REF!</definedName>
    <definedName name="DFSSXLTag_Param_08120035694D7A469CCF7B8EE3E4D3D1">#REF!</definedName>
    <definedName name="DFSSXLTag_Param_082C51CAF250C24696C36C647415FB50">#REF!</definedName>
    <definedName name="DFSSXLTag_Param_084A57A4421F34419CB7104003691451">#REF!</definedName>
    <definedName name="DFSSXLTag_Param_0872E90195F7CF4F860FB4A938632637">#REF!</definedName>
    <definedName name="DFSSXLTag_Param_0877669EF7F2E14DB5CCC61172B9D3AB">#REF!</definedName>
    <definedName name="DFSSXLTag_Param_087F8EBD46BB0E4DB893AECB7A9B2B2A">#REF!</definedName>
    <definedName name="DFSSXLTag_Param_08E00B38A2F96948B23BF1E018A20888">#REF!</definedName>
    <definedName name="DFSSXLTag_Param_08E9BBA6D51A8C45A77370AB2B17E48C">#REF!</definedName>
    <definedName name="DFSSXLTag_Param_08F2C1D7DF2C41408F12B0A034077867">#REF!</definedName>
    <definedName name="DFSSXLTag_Param_0922EED45F3C684583597C49CEAF1580">#REF!</definedName>
    <definedName name="DFSSXLTag_Param_09581E650CE76E4C8C6A19E02A2CE82B">#REF!</definedName>
    <definedName name="DFSSXLTag_Param_0997431F459B3F429A722DC512069A45">#REF!</definedName>
    <definedName name="DFSSXLTag_Param_09C43CFDF5B0C54080AC7B5E47B9C4CF">#REF!</definedName>
    <definedName name="DFSSXLTag_Param_09E7C8CFB011EF46AB4BD1B30E7C33AF">#REF!</definedName>
    <definedName name="DFSSXLTag_Param_0A02A5A607616141979B52846933FC32">#REF!</definedName>
    <definedName name="DFSSXLTag_Param_0A2748C863C97E45B7E77E6C8E0B3241">#REF!</definedName>
    <definedName name="DFSSXLTag_Param_0A3B13B6C6B7B14DB0BFE9FF3A7C978A">#REF!</definedName>
    <definedName name="DFSSXLTag_Param_0A6844E5F3925C4EA81328558FB65D6A">#REF!</definedName>
    <definedName name="DFSSXLTag_Param_0A7502CA90980649A8660663AA1E34AF">#REF!</definedName>
    <definedName name="DFSSXLTag_Param_0B104004BECF61428578AD321070C576">#REF!</definedName>
    <definedName name="DFSSXLTag_Param_0B3EE4FAEBF74E4D99468215DA9499C0">#REF!</definedName>
    <definedName name="DFSSXLTag_Param_0C0D0475AF338A4AABB64AADF154EBC1">#REF!</definedName>
    <definedName name="DFSSXLTag_Param_0C1EB6F0FE00834EB911B24A0107A8A6">#REF!</definedName>
    <definedName name="DFSSXLTag_Param_0C77CFFD4D08574E9CB2806264CFA1BE">#REF!</definedName>
    <definedName name="DFSSXLTag_Param_0DD15A960478D841998914D7197DF5C5">#REF!</definedName>
    <definedName name="DFSSXLTag_Param_0E07E1CCD8C29A47B545D454CF9D8E4A">#REF!</definedName>
    <definedName name="DFSSXLTag_Param_0E2446A2F8EBFC4997AE21691CB9366F">#REF!</definedName>
    <definedName name="DFSSXLTag_Param_0E2BA968F903FD448F19EDB1B1EBDF1E">#REF!</definedName>
    <definedName name="DFSSXLTag_Param_0E659FEA23207741868099C914B03A55">#REF!</definedName>
    <definedName name="DFSSXLTag_Param_0E6D6F8A33244045A9B4E629981614EA">#REF!</definedName>
    <definedName name="DFSSXLTag_Param_0E8B13C9D4D56C4B895E571052C7BF68">#REF!</definedName>
    <definedName name="DFSSXLTag_Param_0F5F9983644A5543875377B633B93B4A">#REF!</definedName>
    <definedName name="DFSSXLTag_Param_0FAEF2B6CE30494FB8DE5EBEB8CA4615">#REF!</definedName>
    <definedName name="DFSSXLTag_Param_103E9F8D7489D04D8071DE02EE95C767">#REF!</definedName>
    <definedName name="DFSSXLTag_Param_10AB476838BE0F4C9F62210C9445F84D">#REF!</definedName>
    <definedName name="DFSSXLTag_Param_10AFFFC1997BB24886EA5393A259EDB2">#REF!</definedName>
    <definedName name="DFSSXLTag_Param_10C0CE290A329449B25EEF3C68858BAC">#REF!</definedName>
    <definedName name="DFSSXLTag_Param_10C25AC82CA6654BBBE2AC8439CBB57A">#REF!</definedName>
    <definedName name="DFSSXLTag_Param_10D093B2E8C07B4199EAC0EB7B12C921">#REF!</definedName>
    <definedName name="DFSSXLTag_Param_1106E8FBEDDE9A4BBCE7E77F163A9984">#REF!</definedName>
    <definedName name="DFSSXLTag_Param_11688BC12774F7458F52D9EB05EE329F">#REF!</definedName>
    <definedName name="DFSSXLTag_Param_11865AAAFB05F041AEB227F2A7121C36">#REF!</definedName>
    <definedName name="DFSSXLTag_Param_11B96100B592F846BB71F582EF213F68">#REF!</definedName>
    <definedName name="DFSSXLTag_Param_1219852315D1EF42B1D0C73F9C84D272">#REF!</definedName>
    <definedName name="DFSSXLTag_Param_121DA59B0CE2C94A9DF6E3192CA246C2">#REF!</definedName>
    <definedName name="DFSSXLTag_Param_127643125F339C43B94E540E0D9742B5">#REF!</definedName>
    <definedName name="DFSSXLTag_Param_128E550FB5C4794EA5C9BB038795C6A9">#REF!</definedName>
    <definedName name="DFSSXLTag_Param_13088040B21E5B4CA46A6D92703F7B30">#REF!</definedName>
    <definedName name="DFSSXLTag_Param_13281470142DFF4AA41E007703C82D9E">#REF!</definedName>
    <definedName name="DFSSXLTag_Param_133DBAB8A11F8D40BFA4AB32C3CC2381">#REF!</definedName>
    <definedName name="DFSSXLTag_Param_13B9AFEF1209E540AB636F74334A81AB">#REF!</definedName>
    <definedName name="DFSSXLTag_Param_13C477399A8C044C9A768223932579CA">#REF!</definedName>
    <definedName name="DFSSXLTag_Param_14030E556882E940A8E2A6C9B7A1357F">#REF!</definedName>
    <definedName name="DFSSXLTag_Param_1424FB78317D654E85E7148C877B3D1D">#REF!</definedName>
    <definedName name="DFSSXLTag_Param_143372848C46B447910F8950CCF2724C">#REF!</definedName>
    <definedName name="DFSSXLTag_Param_14372C9A32C6314F9DFE1988946A168B">#REF!</definedName>
    <definedName name="DFSSXLTag_Param_148FF6AF651DD9488185AAE854BE365B">#REF!</definedName>
    <definedName name="DFSSXLTag_Param_14AC030293C0024C81D1A86B82DB4478">#REF!</definedName>
    <definedName name="DFSSXLTag_Param_151F890A2630D34D8B939BAA3AC12CF3">#REF!</definedName>
    <definedName name="DFSSXLTag_Param_154FD4AFD5E9C84BA0C8DCF64C7B137E">#REF!</definedName>
    <definedName name="DFSSXLTag_Param_1620342693DC4C4886D3B68CA9645C72">#REF!</definedName>
    <definedName name="DFSSXLTag_Param_1620C69FE10D7E438C0FF087EBD21D5D">#REF!</definedName>
    <definedName name="DFSSXLTag_Param_16A9D4A0810AC94CBBEBE5F760F17A94">#REF!</definedName>
    <definedName name="DFSSXLTag_Param_16A9F915E9F61C47A3A7934308A9FCD1">#REF!</definedName>
    <definedName name="DFSSXLTag_Param_16C3A71E39D2424E8689812FAC561BC2">#REF!</definedName>
    <definedName name="DFSSXLTag_Param_174BC7A760BD4A47825065DD46A8CE6D">#REF!</definedName>
    <definedName name="DFSSXLTag_Param_17C6A5191B09BC4894FEC9AE80D797A9">#REF!</definedName>
    <definedName name="DFSSXLTag_Param_17EF42FBD008094C82D465F00349867B">#REF!</definedName>
    <definedName name="DFSSXLTag_Param_18C3556E5448A24BAFF45153883511FA">#REF!</definedName>
    <definedName name="DFSSXLTag_Param_18CBA81D7BA7574F9A2D8F0002F533C5">#REF!</definedName>
    <definedName name="DFSSXLTag_Param_18D0F3481BA4954081433248DC9F6E03">#REF!</definedName>
    <definedName name="DFSSXLTag_Param_18F42F9EA9C05F45861E2E3A11066E6C">#REF!</definedName>
    <definedName name="DFSSXLTag_Param_1963579A76C6FB40993D7B30EC3BA529">#REF!</definedName>
    <definedName name="DFSSXLTag_Param_196EEAEF706DA54CA591981D803EE45C">#REF!</definedName>
    <definedName name="DFSSXLTag_Param_197EC92F75FBC841A788F0537619F428">#REF!</definedName>
    <definedName name="DFSSXLTag_Param_1A3E0572C12CF94D9B896E12843EFEC6">#REF!</definedName>
    <definedName name="DFSSXLTag_Param_1A4A14E5BCD3B54C885D746237E49BB7">#REF!</definedName>
    <definedName name="DFSSXLTag_Param_1A7EE183EE34D04DBB60B851444F6B9C">#REF!</definedName>
    <definedName name="DFSSXLTag_Param_1B041AA6FD13B34CAD88DA172AFD7ACB">#REF!</definedName>
    <definedName name="DFSSXLTag_Param_1B2A1AADC6C7694F849053528210D4DB">#REF!</definedName>
    <definedName name="DFSSXLTag_Param_1B484C76A55D53439B8665FF989E621F">#REF!</definedName>
    <definedName name="DFSSXLTag_Param_1B628D7CB1FB174097413E209F6AB1D5">#REF!</definedName>
    <definedName name="DFSSXLTag_Param_1B76E9BF61B3574AA78385CC987B3B3B">#REF!</definedName>
    <definedName name="DFSSXLTag_Param_1BB7730E90CFB04CB7CFFF19268EE9D7">#REF!</definedName>
    <definedName name="DFSSXLTag_Param_1BEC56DD68180048A0F59901807B87DA">#REF!</definedName>
    <definedName name="DFSSXLTag_Param_1C221FD6F1880C4B8E38BB0AFAD264C6">#REF!</definedName>
    <definedName name="DFSSXLTag_Param_1CDB26D3D7A61C4C8FC1A103817C1999">#REF!</definedName>
    <definedName name="DFSSXLTag_Param_1CF3EB3F72C7D94FA55E47E9CC4894BB">#REF!</definedName>
    <definedName name="DFSSXLTag_Param_1D8E5468E39CA74EB4DD59C5A3CFBE12">#REF!</definedName>
    <definedName name="DFSSXLTag_Param_1D964BADEA64E5449B629C05FC225EDC">#REF!</definedName>
    <definedName name="DFSSXLTag_Param_1DDBF228F8419945A15D2038F09402BE">#REF!</definedName>
    <definedName name="DFSSXLTag_Param_1E2A7181A503074ABF84BED2014BBE9A">#REF!</definedName>
    <definedName name="DFSSXLTag_Param_1E312B02A3031740946433CE6340AA6C">#REF!</definedName>
    <definedName name="DFSSXLTag_Param_1EC57AF80369FE49A25D07C7FA8855E2">#REF!</definedName>
    <definedName name="DFSSXLTag_Param_1EE666F1B79AC243848551A139714720">#REF!</definedName>
    <definedName name="DFSSXLTag_Param_1F5F38F7135C7144AD867614204982CB">#REF!</definedName>
    <definedName name="DFSSXLTag_Param_1F934E8AFF966947A0550598FA9E9869">#REF!</definedName>
    <definedName name="DFSSXLTag_Param_1FA609150EAD9342822DCB214ABC5D0B">#REF!</definedName>
    <definedName name="DFSSXLTag_Param_1FC31C927E1ABD40AE220EC241A5C4EA">#REF!</definedName>
    <definedName name="DFSSXLTag_Param_20293C8A0A9A6648A8B291DA2BFB750E">#REF!</definedName>
    <definedName name="DFSSXLTag_Param_2061D640E6825C47834A6EED04F68735">#REF!</definedName>
    <definedName name="DFSSXLTag_Param_20A8E54D2646DF4CA6E09FE328FF0602">#REF!</definedName>
    <definedName name="DFSSXLTag_Param_20D5CAE2F39F09479A56F1E9B1BCA8B7">#REF!</definedName>
    <definedName name="DFSSXLTag_Param_20E8DDCD5E923945B40305E282763212">#REF!</definedName>
    <definedName name="DFSSXLTag_Param_212D345F948E1A4AAA9ECF9BA42EEC82">#REF!</definedName>
    <definedName name="DFSSXLTag_Param_21471122F87EFA4494A51459434808C3">#REF!</definedName>
    <definedName name="DFSSXLTag_Param_2159045F72F3A544A35D5FD559E4FB6C">#REF!</definedName>
    <definedName name="DFSSXLTag_Param_21858E35749EC24B9BFBCBC7DDF093DB">#REF!</definedName>
    <definedName name="DFSSXLTag_Param_21D29E68C3A1DB4DB35F5C1D69ED21C0">#REF!</definedName>
    <definedName name="DFSSXLTag_Param_21EAFC07177A9E45AFACA9D55CA22109">#REF!</definedName>
    <definedName name="DFSSXLTag_Param_227A638437BA604BAD444ADAC40A94C3">#REF!</definedName>
    <definedName name="DFSSXLTag_Param_228A6F52CA17E242B85109BD648FE8B1">#REF!</definedName>
    <definedName name="DFSSXLTag_Param_2299D1A4F5F8784DBD9998B431D0896B">#REF!</definedName>
    <definedName name="DFSSXLTag_Param_22CF58CFBF8E8D438DCF0007D4F3529A">#REF!</definedName>
    <definedName name="DFSSXLTag_Param_22F5A7D66EC5F441A36FF64B775FAB8C">#REF!</definedName>
    <definedName name="DFSSXLTag_Param_22F6D575F2700941B41870F7CF5EE96F">#REF!</definedName>
    <definedName name="DFSSXLTag_Param_2370B97BEC70C14681C9F0C219CA8FEA">#REF!</definedName>
    <definedName name="DFSSXLTag_Param_23C2E40445407749868DC549E6F89B96">#REF!</definedName>
    <definedName name="DFSSXLTag_Param_23D4B10038C86343B486F40029539139">#REF!</definedName>
    <definedName name="DFSSXLTag_Param_2428674ED3C7D148A4113B51B28569F2">#REF!</definedName>
    <definedName name="DFSSXLTag_Param_24AA2CBC08C85D4D8BE5D5945B4E05F5">#REF!</definedName>
    <definedName name="DFSSXLTag_Param_24B287CB6E88CC4FA419D8921B8DD4D0">#REF!</definedName>
    <definedName name="DFSSXLTag_Param_24EBF6F35FC1F94A92238C8988F66C60">#REF!</definedName>
    <definedName name="DFSSXLTag_Param_250C3875C3352C41AC0B5BDF710C0C59">#REF!</definedName>
    <definedName name="DFSSXLTag_Param_2588978E8C9F6745A7F26ABF9F9610B6">#REF!</definedName>
    <definedName name="DFSSXLTag_Param_25A2275E360FFB42AF0CA3DBF0251D26">#REF!</definedName>
    <definedName name="DFSSXLTag_Param_25B1E9DBE6B32A41A6C3007E6D871148">#REF!</definedName>
    <definedName name="DFSSXLTag_Param_25C28CD9DF37A9459678EC765E6616DE">#REF!</definedName>
    <definedName name="DFSSXLTag_Param_2600E7FA4E56804ABA36C57D1BBD3400">#REF!</definedName>
    <definedName name="DFSSXLTag_Param_261B6226D5467C4083F584C3DE0D56CD">#REF!</definedName>
    <definedName name="DFSSXLTag_Param_2630E91F3346244FBA3409513F6723C2">#REF!</definedName>
    <definedName name="DFSSXLTag_Param_26B165D0B9A1D84089ADB7FB4BA90BAB">#REF!</definedName>
    <definedName name="DFSSXLTag_Param_26B2E4D48D48DB45A9A80A4E3B52D54B">#REF!</definedName>
    <definedName name="DFSSXLTag_Param_270720D40986C04A9ECDD8D90CD5CE2E">#REF!</definedName>
    <definedName name="DFSSXLTag_Param_2752375F340A794C96D2F9EFA08D38F3">#REF!</definedName>
    <definedName name="DFSSXLTag_Param_2784B44FCEC9FB4DA4D6BB7406AB2A43">#REF!</definedName>
    <definedName name="DFSSXLTag_Param_27F0C42A83FAAF4CA193752CF7484A7A">#REF!</definedName>
    <definedName name="DFSSXLTag_Param_282BF74A4B917A408F3973F4271D4600">#REF!</definedName>
    <definedName name="DFSSXLTag_Param_28346A30C217644FB379249D0902D5FA">#REF!</definedName>
    <definedName name="DFSSXLTag_Param_28FC1EF18B2DB24F8F9BC6DA5C4B7CA0">#REF!</definedName>
    <definedName name="DFSSXLTag_Param_29B5218E296A5D4D91257EFCAFE27C69">#REF!</definedName>
    <definedName name="DFSSXLTag_Param_29CD81A21B1A3D4D90E04EB9C9851488">#REF!</definedName>
    <definedName name="DFSSXLTag_Param_2A88E1A4B8796044984DCE404CE74E47">#REF!</definedName>
    <definedName name="DFSSXLTag_Param_2AE1FC7FB5DB8E4E8E851933FB846F95">#REF!</definedName>
    <definedName name="DFSSXLTag_Param_2B1F5FBE028D2443B77967AE0295E635">#REF!</definedName>
    <definedName name="DFSSXLTag_Param_2B3DB2AD3610F640B72F70C39E9D4AA8">#REF!</definedName>
    <definedName name="DFSSXLTag_Param_2B845D2A49FB2B46808BDB27A7673B93">#REF!</definedName>
    <definedName name="DFSSXLTag_Param_2BF7E6005C688F42A995F58997346E30">#REF!</definedName>
    <definedName name="DFSSXLTag_Param_2C3E9981E1412A4389505D6FA0EAB64A">#REF!</definedName>
    <definedName name="DFSSXLTag_Param_2C6295DE2E92714B8B2EF229CD24817E">#REF!</definedName>
    <definedName name="DFSSXLTag_Param_2C6FA2F35D6D2A488FD2E040D506D5A2">#REF!</definedName>
    <definedName name="DFSSXLTag_Param_2C85C925F819214D913546946861E8E6">#REF!</definedName>
    <definedName name="DFSSXLTag_Param_2C8F1F143F8EBF4DB104E19A2F69C430">#REF!</definedName>
    <definedName name="DFSSXLTag_Param_2C8FCACB7D705A40A62E6C186900D9C0">#REF!</definedName>
    <definedName name="DFSSXLTag_Param_2C98FFD595666741972A8316AF5AE4D4">#REF!</definedName>
    <definedName name="DFSSXLTag_Param_2CBFFF1D6EB43A4091071C3F4F5F9342">#REF!</definedName>
    <definedName name="DFSSXLTag_Param_2D1256D42107BC41A805384CF3C190B0">#REF!</definedName>
    <definedName name="DFSSXLTag_Param_2D6852B7438B304988B57A77FF36B0EC">#REF!</definedName>
    <definedName name="DFSSXLTag_Param_2D742D04B980ED4F9B240908D8F154A4">#REF!</definedName>
    <definedName name="DFSSXLTag_Param_2DCB09703F7CC34BA2D432FEA098C814">#REF!</definedName>
    <definedName name="DFSSXLTag_Param_2DCB48F4D5B5AC43B2587D8EF27405E3">#REF!</definedName>
    <definedName name="DFSSXLTag_Param_2DE1BC225E118344B971505D2DCE6B66">#REF!</definedName>
    <definedName name="DFSSXLTag_Param_2E0910F6A39B3F45B609550728FD396E">#REF!</definedName>
    <definedName name="DFSSXLTag_Param_2E39BDBDE6D4044D84C0DC3EAD86DBC1">#REF!</definedName>
    <definedName name="DFSSXLTag_Param_2E6824360CF22644BC623C859C5C76C5">#REF!</definedName>
    <definedName name="DFSSXLTag_Param_2E7C0D6313B4994A860C4C8E8901E450">#REF!</definedName>
    <definedName name="DFSSXLTag_Param_2EB83F1FD2909149B7CE79ECB5081467">#REF!</definedName>
    <definedName name="DFSSXLTag_Param_2F34EA58D9FEF041B1D98BC427FE81B0">#REF!</definedName>
    <definedName name="DFSSXLTag_Param_2F7F38D18D2D81449B4B1C389652DAFE">#REF!</definedName>
    <definedName name="DFSSXLTag_Param_2F93A6D6BA38374DA4C4A31F34ADC820">#REF!</definedName>
    <definedName name="DFSSXLTag_Param_2F96340566468D4795390BDAF246D4DA">#REF!</definedName>
    <definedName name="DFSSXLTag_Param_2FD7BD5104BFE24A85FB9033BDF42D79">#REF!</definedName>
    <definedName name="DFSSXLTag_Param_3002E131B0664D46839EE60B7DB115C7">#REF!</definedName>
    <definedName name="DFSSXLTag_Param_30044403A9A4D2498EF9B7A918DCAC2A">#REF!</definedName>
    <definedName name="DFSSXLTag_Param_3053A11F36D2894EB96B8AFFBDE829B2">#REF!</definedName>
    <definedName name="DFSSXLTag_Param_3053D1FAA1EA864A94E8BE1B4CCADC5B">#REF!</definedName>
    <definedName name="DFSSXLTag_Param_306AB5BDD47FA042912D72CF525AFE1A">#REF!</definedName>
    <definedName name="DFSSXLTag_Param_30B81F1F66212345B0EE8403DCFCFDC1">#REF!</definedName>
    <definedName name="DFSSXLTag_Param_30C27544562F4F4B9D158F5FA83D72F9">#REF!</definedName>
    <definedName name="DFSSXLTag_Param_30F36B0C0696CD4B9AEA24CC1734D27C">#REF!</definedName>
    <definedName name="DFSSXLTag_Param_3153282DD7C20A4694CE0352685DC85B">#REF!</definedName>
    <definedName name="DFSSXLTag_Param_315E0F6D11565F47A614C8373C218C45">#REF!</definedName>
    <definedName name="DFSSXLTag_Param_31869886B9380041B71BEEC4A715E94A">#REF!</definedName>
    <definedName name="DFSSXLTag_Param_318D3D3ACA7D3C4CAEF4C45AA65F3260">#REF!</definedName>
    <definedName name="DFSSXLTag_Param_31CBBBD727309B4F8AC05AF6B92F3FA6">#REF!</definedName>
    <definedName name="DFSSXLTag_Param_31CD6C3F7FC8984EB7AAFDA87C60C280">#REF!</definedName>
    <definedName name="DFSSXLTag_Param_31F70DEA80258A44AF5B758ACFC44FC4">#REF!</definedName>
    <definedName name="DFSSXLTag_Param_3217B378699CF4419199BC3E6F81697E">#REF!</definedName>
    <definedName name="DFSSXLTag_Param_325AF48551EA304C95B4A183D503AF40">#REF!</definedName>
    <definedName name="DFSSXLTag_Param_325F0466C2A7AE41813E6C27A64737CC">#REF!</definedName>
    <definedName name="DFSSXLTag_Param_3285BA3CEE16F649ADAED210A891E43A">#REF!</definedName>
    <definedName name="DFSSXLTag_Param_32B113FC33A61A4CB1B71617F8E547A1">#REF!</definedName>
    <definedName name="DFSSXLTag_Param_32E1FE854722EF4DAC2356F6BD4ED17F">#REF!</definedName>
    <definedName name="DFSSXLTag_Param_33256901AAF4F647888F8184A1BD0FE7">#REF!</definedName>
    <definedName name="DFSSXLTag_Param_33C17D0D7CB5A04F9CB3A6B91B389854">#REF!</definedName>
    <definedName name="DFSSXLTag_Param_34A8747B2F854D418688006611D45FF8">#REF!</definedName>
    <definedName name="DFSSXLTag_Param_34D34BF2131E5B46A64503147BB3D091">#REF!</definedName>
    <definedName name="DFSSXLTag_Param_34DAF9D3E9FB1F4EAF569BD5418A23FE">#REF!</definedName>
    <definedName name="DFSSXLTag_Param_35036D288E02C94696003CDCE6555845">#REF!</definedName>
    <definedName name="DFSSXLTag_Param_3527C3C3885F0241BCB844EB40536559">#REF!</definedName>
    <definedName name="DFSSXLTag_Param_3531136AC07F474289159A87A4048DEF">#REF!</definedName>
    <definedName name="DFSSXLTag_Param_355DE5539BA7D54E9D1D2B28AC913460">#REF!</definedName>
    <definedName name="DFSSXLTag_Param_358D6797BFB80F4A9BC3E4C96E857A09">#REF!</definedName>
    <definedName name="DFSSXLTag_Param_359A3729FDEE06419C43B16A498247C6">#REF!</definedName>
    <definedName name="DFSSXLTag_Param_35C1A010E4EBAC4098A6D0A10FA5BB15">#REF!</definedName>
    <definedName name="DFSSXLTag_Param_35E23331420DB54D885F91822BDD58BB">#REF!</definedName>
    <definedName name="DFSSXLTag_Param_3612A625E028DD49B4802F4171C0E00A">#REF!</definedName>
    <definedName name="DFSSXLTag_Param_361D3FF87ECFB648B2F88280EFE71772">#REF!</definedName>
    <definedName name="DFSSXLTag_Param_366B31240BF3014C8618333B41006649">#REF!</definedName>
    <definedName name="DFSSXLTag_Param_36A82B2F9136A742B77C089AAEEEAF83">#REF!</definedName>
    <definedName name="DFSSXLTag_Param_36B95DBDEDBCD549B949223EC737919C">#REF!</definedName>
    <definedName name="DFSSXLTag_Param_36C67A28B16C8A478408E21704D98997">#REF!</definedName>
    <definedName name="DFSSXLTag_Param_36F1F8172E030243B74DEA5F52F2CADC">#REF!</definedName>
    <definedName name="DFSSXLTag_Param_36FBD39C31C4A1449A4DF1AEA1AB1123">#REF!</definedName>
    <definedName name="DFSSXLTag_Param_3788820901ADA342A8441AF2A602979C">#REF!</definedName>
    <definedName name="DFSSXLTag_Param_37A5E9B7EC632747A3320D552DDC7931">#REF!</definedName>
    <definedName name="DFSSXLTag_Param_37DBA3A074F6DB4199D72517F8113D66">#REF!</definedName>
    <definedName name="DFSSXLTag_Param_37DD49AFCC5F6248998B5D06A9A96736">#REF!</definedName>
    <definedName name="DFSSXLTag_Param_386CF270A92C644E966AD7DC61175BE5">#REF!</definedName>
    <definedName name="DFSSXLTag_Param_393492ABCFA3894D9E500AD6AC97D90E">#REF!</definedName>
    <definedName name="DFSSXLTag_Param_39825EE70B5F7B42B537E2D98B5111B0">#REF!</definedName>
    <definedName name="DFSSXLTag_Param_3991719A4501EB4381679A04B2CE6E49">#REF!</definedName>
    <definedName name="DFSSXLTag_Param_39E4590C1376B44C87394D6C30EF500D">#REF!</definedName>
    <definedName name="DFSSXLTag_Param_39EC21145B804B4095809A5437E9C7B9">#REF!</definedName>
    <definedName name="DFSSXLTag_Param_3A2EB80D228289439286C35206CB7046">#REF!</definedName>
    <definedName name="DFSSXLTag_Param_3A4132B1EA8DBC4E979FE349A3592C25">#REF!</definedName>
    <definedName name="DFSSXLTag_Param_3A5A6258DC2F1F43B429C3824BD4AF7B">#REF!</definedName>
    <definedName name="DFSSXLTag_Param_3A7F92E96818B744AE95C1F6FDC4B3E3">#REF!</definedName>
    <definedName name="DFSSXLTag_Param_3AF17B16B64565408B9FE4A19C5541D5">#REF!</definedName>
    <definedName name="DFSSXLTag_Param_3B244A3CD059B94BB7885B901D449EB3">#REF!</definedName>
    <definedName name="DFSSXLTag_Param_3B2CA68E37DCF846AEBA386F61A58467">#REF!</definedName>
    <definedName name="DFSSXLTag_Param_3B4D723E4A6BC0429DE2249E39598E80">#REF!</definedName>
    <definedName name="DFSSXLTag_Param_3B6B9833FDBEDD4FA4CEDE85476A1FCB">#REF!</definedName>
    <definedName name="DFSSXLTag_Param_3BB0552833100D45A0BF3E339173BE03">#REF!</definedName>
    <definedName name="DFSSXLTag_Param_3BFB09705F2A24408A3362AE92C1C318">#REF!</definedName>
    <definedName name="DFSSXLTag_Param_3C0C6F78968A0B49A0745F177C2F7370">#REF!</definedName>
    <definedName name="DFSSXLTag_Param_3C197B79A9C5644E833BE7FF59C00FAC">#REF!</definedName>
    <definedName name="DFSSXLTag_Param_3C3067A6C2B53541BB254D378FB8BA82">#REF!</definedName>
    <definedName name="DFSSXLTag_Param_3C63F5DDB5F1D5449E5AAE9AF7D084F9">#REF!</definedName>
    <definedName name="DFSSXLTag_Param_3C76B52EB2A7724CB70BC0A0D76A147A">#REF!</definedName>
    <definedName name="DFSSXLTag_Param_3CBA32CDC4D2634E91B274AB47AFEF94">#REF!</definedName>
    <definedName name="DFSSXLTag_Param_3CBB14CFED4DEB4B9E4ECFB893A2A26A">#REF!</definedName>
    <definedName name="DFSSXLTag_Param_3D086672A1D4C04B9046AE3F8208C6DD">#REF!</definedName>
    <definedName name="DFSSXLTag_Param_3D0CA0F1213F1843BC5C1864BE0D40DE">#REF!</definedName>
    <definedName name="DFSSXLTag_Param_3D4C40E858365841B57727A6E67F9498">#REF!</definedName>
    <definedName name="DFSSXLTag_Param_3DAD3EEF3031D54A845E2768B3891878">#REF!</definedName>
    <definedName name="DFSSXLTag_Param_3DE2887D7595DB46B9B024041B7434F7">#REF!</definedName>
    <definedName name="DFSSXLTag_Param_3E08BBAA58CECC4793EE5213B423FA4C">#REF!</definedName>
    <definedName name="DFSSXLTag_Param_3E290E104DBFF84BAB8A6A8E9B1C643F">#REF!</definedName>
    <definedName name="DFSSXLTag_Param_3E74544B86B2E940AF8E2A0402170F18">#REF!</definedName>
    <definedName name="DFSSXLTag_Param_3E9ADE18376637478ECB23809CC508A3">#REF!</definedName>
    <definedName name="DFSSXLTag_Param_3E9F72634DEE1B4092C3F2FB542A8C7A">#REF!</definedName>
    <definedName name="DFSSXLTag_Param_3F4341A3487E684082279B0F596118F9">#REF!</definedName>
    <definedName name="DFSSXLTag_Param_3F6667BA8E6BD44D86EAF4059628125A">#REF!</definedName>
    <definedName name="DFSSXLTag_Param_3FCB7D1CC1D2CB45B5DE96911E94337E">#REF!</definedName>
    <definedName name="DFSSXLTag_Param_4052289CFEC3384E95AD6A118D8E84D8">#REF!</definedName>
    <definedName name="DFSSXLTag_Param_4060F0B7F2A94846A0BDA0E2031A4FAB">#REF!</definedName>
    <definedName name="DFSSXLTag_Param_40B7C1B54B923748B0E3DCC51942D1AC">#REF!</definedName>
    <definedName name="DFSSXLTag_Param_40E160EF3B918546ABBD512505DB15F7">#REF!</definedName>
    <definedName name="DFSSXLTag_Param_418D7B8306336C489F1577EFA39070FC">#REF!</definedName>
    <definedName name="DFSSXLTag_Param_41924F2A6386AB4F9DCCC6CD5C8E38BA">#REF!</definedName>
    <definedName name="DFSSXLTag_Param_41FC944D1611E749B622C28A587A9AFB">#REF!</definedName>
    <definedName name="DFSSXLTag_Param_4239BA6667337E49AE8B052E81145F96">#REF!</definedName>
    <definedName name="DFSSXLTag_Param_4267DFA2C6CCC444AF8D210834B7D6E7">#REF!</definedName>
    <definedName name="DFSSXLTag_Param_426B4D1730C44B4A9D6C67CE16961F7C">#REF!</definedName>
    <definedName name="DFSSXLTag_Param_42BEF46816867B4A8CB795568D54BA06">#REF!</definedName>
    <definedName name="DFSSXLTag_Param_42D20146B24C6A4DBE6D9D264851DD0A">#REF!</definedName>
    <definedName name="DFSSXLTag_Param_4367603E421BE74399C7DFBE385AD35E">#REF!</definedName>
    <definedName name="DFSSXLTag_Param_437DE59ED9909C4B97156E389ABDA7C2">#REF!</definedName>
    <definedName name="DFSSXLTag_Param_43A8F360FC99064D99EF2D783F8DFD35">#REF!</definedName>
    <definedName name="DFSSXLTag_Param_43CD8FFDA79BD74891EB80D774546E5C">#REF!</definedName>
    <definedName name="DFSSXLTag_Param_43F2191900E05946B2E01BE2002290E3">#REF!</definedName>
    <definedName name="DFSSXLTag_Param_440AA7D9F30F9846B7C8916986BD34C6">#REF!</definedName>
    <definedName name="DFSSXLTag_Param_4483F1658757AC4DAA888142CC8A1A40">#REF!</definedName>
    <definedName name="DFSSXLTag_Param_4530E1F67335D747B670D75F59C6A1B6">#REF!</definedName>
    <definedName name="DFSSXLTag_Param_4547614D7EE4184C86557A6316C53F4D">#REF!</definedName>
    <definedName name="DFSSXLTag_Param_458BE48C3DC6EC47A8DBA7B5A4B717EF">#REF!</definedName>
    <definedName name="DFSSXLTag_Param_458E52BA50B8FB40B2B31013A1838D74">#REF!</definedName>
    <definedName name="DFSSXLTag_Param_4592ADC595D356499C596CC576B5C0F7">#REF!</definedName>
    <definedName name="DFSSXLTag_Param_4596EFFCA4F898459497985191C06D6C">#REF!</definedName>
    <definedName name="DFSSXLTag_Param_459EE96D0CD3FF44B9EC2DDE42E755A2">#REF!</definedName>
    <definedName name="DFSSXLTag_Param_45AFFFCCAAE8E042B2BC6F0D9A8533CC">#REF!</definedName>
    <definedName name="DFSSXLTag_Param_4659275BB106614789F782FB8940A483">#REF!</definedName>
    <definedName name="DFSSXLTag_Param_46B3052BB2942B449F91B4621A68D591">#REF!</definedName>
    <definedName name="DFSSXLTag_Param_4705D690A333BC4280584832B480320C">#REF!</definedName>
    <definedName name="DFSSXLTag_Param_473F215AD1AD92439684CF6DD1FF1618">#REF!</definedName>
    <definedName name="DFSSXLTag_Param_4757B3AA65E13F48B2F452F99FDAB928">#REF!</definedName>
    <definedName name="DFSSXLTag_Param_47DC3D97CC05E941928A65089B3CF0E0">#REF!</definedName>
    <definedName name="DFSSXLTag_Param_4811340186A6EF409B54786E211344BC">#REF!</definedName>
    <definedName name="DFSSXLTag_Param_4843F0F475B7AD488F51B59B45BDD535">#REF!</definedName>
    <definedName name="DFSSXLTag_Param_4871D455C4B71E469170AE6D0336967C">#REF!</definedName>
    <definedName name="DFSSXLTag_Param_48F21F9FB552B94D80AE6CB17E898FE8">#REF!</definedName>
    <definedName name="DFSSXLTag_Param_49C0C44FAFBB8E4F8176D26DFCBB4D25">#REF!</definedName>
    <definedName name="DFSSXLTag_Param_49EC2308EDB5B84386D5E75CD4E5AFB5">#REF!</definedName>
    <definedName name="DFSSXLTag_Param_4A69FB363CF7CE43A30B7F0352E2914F">#REF!</definedName>
    <definedName name="DFSSXLTag_Param_4A79055CA31C554490AA7BED1BEB1482">#REF!</definedName>
    <definedName name="DFSSXLTag_Param_4A8F9D36F9BD4F44A39B40AA7A9804C1">#REF!</definedName>
    <definedName name="DFSSXLTag_Param_4AAA709E08229D4A9D042D1023BD2BDB">#REF!</definedName>
    <definedName name="DFSSXLTag_Param_4AACD0AD47A9DA46930DA7E53BC1971E">#REF!</definedName>
    <definedName name="DFSSXLTag_Param_4AB69386FCC3D7419E697E840DF00719">#REF!</definedName>
    <definedName name="DFSSXLTag_Param_4AC03E830EF99A4A914179C4420CDDC8">#REF!</definedName>
    <definedName name="DFSSXLTag_Param_4B114137B7282843B181FC67F643E1A8">#REF!</definedName>
    <definedName name="DFSSXLTag_Param_4BA7E2C2A84E864AAC85667988589089">#REF!</definedName>
    <definedName name="DFSSXLTag_Param_4BB58935303EE54AB406EC9A7EF38D37">#REF!</definedName>
    <definedName name="DFSSXLTag_Param_4BBBA780BCCA85449C113775A012F802">#REF!</definedName>
    <definedName name="DFSSXLTag_Param_4CA86C138F9C0547BB704E0AA14111E3">#REF!</definedName>
    <definedName name="DFSSXLTag_Param_4CCF35441748CA4A99411728868ACAA3">#REF!</definedName>
    <definedName name="DFSSXLTag_Param_4D98EFA8E7002044BFA93F370C767875">#REF!</definedName>
    <definedName name="DFSSXLTag_Param_4E2D20C68DA71740BD77C5D19149CFE5">#REF!</definedName>
    <definedName name="DFSSXLTag_Param_4E434CA1B7BECD499C5E7E37F17845CB">#REF!</definedName>
    <definedName name="DFSSXLTag_Param_4E6FC154FE8E2F44BE7157EC88B5706B">#REF!</definedName>
    <definedName name="DFSSXLTag_Param_4EC4DC8E31687745A4519B91715C88B8">#REF!</definedName>
    <definedName name="DFSSXLTag_Param_4ED43B04B31F5C4E902DB9E68431D7F1">#REF!</definedName>
    <definedName name="DFSSXLTag_Param_4F17D1EC89DD184BBFFDFF56914B9DDC">#REF!</definedName>
    <definedName name="DFSSXLTag_Param_4F3B435990399248B734C48F085EB806">#REF!</definedName>
    <definedName name="DFSSXLTag_Param_4F4AF83DD01FC841999CBF33B3ECA9BB">#REF!</definedName>
    <definedName name="DFSSXLTag_Param_4F54670F6528664E9473BFC0C038F696">#REF!</definedName>
    <definedName name="DFSSXLTag_Param_4F96C0C32867D74EB4FE0ED46E2ED6EA">#REF!</definedName>
    <definedName name="DFSSXLTag_Param_4F99330AABD1C741ACEB7151C3A51392">#REF!</definedName>
    <definedName name="DFSSXLTag_Param_4FC9665C694EDB4DA9B8045078C3DB1B">#REF!</definedName>
    <definedName name="DFSSXLTag_Param_4FE9DE6C035B0E40B80ACACB85CF3E52">#REF!</definedName>
    <definedName name="DFSSXLTag_Param_50253F71941D0B40BD7F6EC2B59FD33F">#REF!</definedName>
    <definedName name="DFSSXLTag_Param_5034012267D6E141BC5E6CFB5598EEA9">#REF!</definedName>
    <definedName name="DFSSXLTag_Param_50CD11A7C6D8BC4095D2706421633F75">#REF!</definedName>
    <definedName name="DFSSXLTag_Param_51106B646884D54EAD453FFB28869106">#REF!</definedName>
    <definedName name="DFSSXLTag_Param_51C2D4FB30BE034BB0E5559EE3EC8BC4">#REF!</definedName>
    <definedName name="DFSSXLTag_Param_51C34C696C28844C8026A15C32BDDB7B">#REF!</definedName>
    <definedName name="DFSSXLTag_Param_520BFEF859EA85478390AB16561A0160">#REF!</definedName>
    <definedName name="DFSSXLTag_Param_520DBDFC1D949841A41D10E97CF3A707">#REF!</definedName>
    <definedName name="DFSSXLTag_Param_52424A06C456524BAC394D5DF15083CD">#REF!</definedName>
    <definedName name="DFSSXLTag_Param_524463725E26824696D5764BC5DE4BE9">#REF!</definedName>
    <definedName name="DFSSXLTag_Param_52833FB9E987E44DB8A90BBCF86153A1">#REF!</definedName>
    <definedName name="DFSSXLTag_Param_52C302925D57364EBBFB798B4E520E23">#REF!</definedName>
    <definedName name="DFSSXLTag_Param_52D36D547F208642A1743BCCC06AF0BD">#REF!</definedName>
    <definedName name="DFSSXLTag_Param_52E514A21B21DA4597521CAD800B21F7">#REF!</definedName>
    <definedName name="DFSSXLTag_Param_52F51C5C4D34104FB526687888F51BC9">#REF!</definedName>
    <definedName name="DFSSXLTag_Param_5314DEBC739A7D41A90B0F78917F6A05">#REF!</definedName>
    <definedName name="DFSSXLTag_Param_53462CF1C3D7DD4A9763C5EA51F1DE0C">#REF!</definedName>
    <definedName name="DFSSXLTag_Param_537D85C3315A86478AF2A5F707F74F93">#REF!</definedName>
    <definedName name="DFSSXLTag_Param_5397231E189ACF4C92471B4BD80C4D7E">#REF!</definedName>
    <definedName name="DFSSXLTag_Param_53AF4A31B76DA84CA90A58D74DC26F19">#REF!</definedName>
    <definedName name="DFSSXLTag_Param_53F2A30C5F18E444905D48E2EF478D1D">#REF!</definedName>
    <definedName name="DFSSXLTag_Param_540051932A8B8E4490E50C92B3FF2E09">#REF!</definedName>
    <definedName name="DFSSXLTag_Param_54573752C0E83345A2B75FF920CA1F07">#REF!</definedName>
    <definedName name="DFSSXLTag_Param_547160523938FB4F82BC081332A84D22">#REF!</definedName>
    <definedName name="DFSSXLTag_Param_5490921379E2FE43A2318D8CE203EEE1">#REF!</definedName>
    <definedName name="DFSSXLTag_Param_54B42697650D9E42ADFBE97BD759F373">#REF!</definedName>
    <definedName name="DFSSXLTag_Param_54D889D6E2708D48845C5388B22E1492">#REF!</definedName>
    <definedName name="DFSSXLTag_Param_54D9D185E6F4E241AA9A939386406C3B">#REF!</definedName>
    <definedName name="DFSSXLTag_Param_5502AA112C415D4092BB78887998A05E">#REF!</definedName>
    <definedName name="DFSSXLTag_Param_55174C06A525F842AC26FCF1644F666E">#REF!</definedName>
    <definedName name="DFSSXLTag_Param_5569F40428270340B18F4107D0429016">#REF!</definedName>
    <definedName name="DFSSXLTag_Param_5592805C2D4DD342BD4E2032223898AB">#REF!</definedName>
    <definedName name="DFSSXLTag_Param_55E2D844F4BBBE44B6C09485C00E591C">#REF!</definedName>
    <definedName name="DFSSXLTag_Param_5604DD31067E25428743414B4587647D">#REF!</definedName>
    <definedName name="DFSSXLTag_Param_5668200BF181CE4D95B1ADD5EFB22B88">#REF!</definedName>
    <definedName name="DFSSXLTag_Param_566D50868535654F8E8CEE06BF46A817">#REF!</definedName>
    <definedName name="DFSSXLTag_Param_56D3073E9CAB9A459EA98AAD17F5421B">#REF!</definedName>
    <definedName name="DFSSXLTag_Param_577D31B4EFBC7E45B33D08F82DB517CD">#REF!</definedName>
    <definedName name="DFSSXLTag_Param_577F08DB34473140B63A42538E81007E">#REF!</definedName>
    <definedName name="DFSSXLTag_Param_57D3EB0C1183E04FBEE6490C7CA6C137">#REF!</definedName>
    <definedName name="DFSSXLTag_Param_58151003E4B2D04AA8F1FB91299C047D">#REF!</definedName>
    <definedName name="DFSSXLTag_Param_58A699E78BDF5949B1704BB10A24CA6E">#REF!</definedName>
    <definedName name="DFSSXLTag_Param_58ABFB41E94DCC43B3440B10A052A88B">#REF!</definedName>
    <definedName name="DFSSXLTag_Param_58B4815A2C6819458F96DD12E233EB49">#REF!</definedName>
    <definedName name="DFSSXLTag_Param_58F729D39FB4DE4E9313905979B6C8CE">#REF!</definedName>
    <definedName name="DFSSXLTag_Param_592C7A80650A494DA582E0CFB4D5450C">#REF!</definedName>
    <definedName name="DFSSXLTag_Param_593E8D54536C384898B8572F06E587BC">#REF!</definedName>
    <definedName name="DFSSXLTag_Param_596C50DC25753543A0CADBD33F97ED85">#REF!</definedName>
    <definedName name="DFSSXLTag_Param_59D82A072362E142AF60AFE5EACAF2FB">#REF!</definedName>
    <definedName name="DFSSXLTag_Param_59DE188FAA55BB41B78CE1ED6F92D418">#REF!</definedName>
    <definedName name="DFSSXLTag_Param_5AD61BA4D365714C802CF755A94CA271">#REF!</definedName>
    <definedName name="DFSSXLTag_Param_5B242169566E304F8EEDEBB703ABB1E3">#REF!</definedName>
    <definedName name="DFSSXLTag_Param_5B369CDC956F8F44AD9F48F0796003FA">#REF!</definedName>
    <definedName name="DFSSXLTag_Param_5B8687DAD289F740BFC5CCA33E20D723">#REF!</definedName>
    <definedName name="DFSSXLTag_Param_5BC454A57446B04A9C1F6D323E3F7466">#REF!</definedName>
    <definedName name="DFSSXLTag_Param_5BDD5FAAFB85D94D950C27BF2485C327">#REF!</definedName>
    <definedName name="DFSSXLTag_Param_5C2A7BE749D17C45B082CDCC82B762E0">#REF!</definedName>
    <definedName name="DFSSXLTag_Param_5CD8264EEC4573438CF74F1ECEDAC064">#REF!</definedName>
    <definedName name="DFSSXLTag_Param_5D1F6B9F732DAB4296050ABAA344E212">#REF!</definedName>
    <definedName name="DFSSXLTag_Param_5D2955887CE27646B886B91DC174E793">#REF!</definedName>
    <definedName name="DFSSXLTag_Param_5DA5AFCB2307F44CB858D30BB9C26404">#REF!</definedName>
    <definedName name="DFSSXLTag_Param_5DE48D5B09671F448D20969CC9527611">#REF!</definedName>
    <definedName name="DFSSXLTag_Param_5E345DDCB471A64E8DF18E7CB33B3A2A">#REF!</definedName>
    <definedName name="DFSSXLTag_Param_5E810336C4A33246ABE35FF2F7117339">#REF!</definedName>
    <definedName name="DFSSXLTag_Param_5E8F9C528666AD4588DC4F4CD68B19E9">#REF!</definedName>
    <definedName name="DFSSXLTag_Param_5F702E9DD3C22E419C7F14D12236FF0D">#REF!</definedName>
    <definedName name="DFSSXLTag_Param_5F78120F95FCAE4F9E2F783902D3B7B6">#REF!</definedName>
    <definedName name="DFSSXLTag_Param_5FD0C2DF44533D42B84E2973B1642543">#REF!</definedName>
    <definedName name="DFSSXLTag_Param_5FD840B76046E2499681DF94A76E1BF6">#REF!</definedName>
    <definedName name="DFSSXLTag_Param_601F1CCEB7A62F4791530F1358AA6AD4">#REF!</definedName>
    <definedName name="DFSSXLTag_Param_6023194308F84240A5429A73C63BFEAD">#REF!</definedName>
    <definedName name="DFSSXLTag_Param_6038527708FD104B8634A7E520DD573C">#REF!</definedName>
    <definedName name="DFSSXLTag_Param_604FA7C91F1BA7458F23EBE43821C6F2">#REF!</definedName>
    <definedName name="DFSSXLTag_Param_605C27F236F2C34F83DC231E70C89FB6">#REF!</definedName>
    <definedName name="DFSSXLTag_Param_60CDC3F513C1954AB0883E9FEEA701C4">#REF!</definedName>
    <definedName name="DFSSXLTag_Param_60CF754BF63E644CA16A1BC8E597AE30">#REF!</definedName>
    <definedName name="DFSSXLTag_Param_60DD6B32B0F13F44B3B22FE5F224A7A4">#REF!</definedName>
    <definedName name="DFSSXLTag_Param_6131AFD576FA4342A118D32B5CEFDDD2">#REF!</definedName>
    <definedName name="DFSSXLTag_Param_61686A1D63A29541898435705FFDE63D">#REF!</definedName>
    <definedName name="DFSSXLTag_Param_618933C4D56FEE4F9562ACC97CE72DF6">#REF!</definedName>
    <definedName name="DFSSXLTag_Param_6201D6D3C8B83340BF4EACCE4ACF2633">#REF!</definedName>
    <definedName name="DFSSXLTag_Param_622597130EBDD84AA07CAFAD77E533D9">#REF!</definedName>
    <definedName name="DFSSXLTag_Param_625DAF42BCA233429313987AAA19E7F6">#REF!</definedName>
    <definedName name="DFSSXLTag_Param_62D7B1B8B5E8954AAC2D874B756A2C48">#REF!</definedName>
    <definedName name="DFSSXLTag_Param_62F77F42C6454A47979209CDBD6D5AC1">#REF!</definedName>
    <definedName name="DFSSXLTag_Param_630A3619566127419876FF7DAD9EC012">#REF!</definedName>
    <definedName name="DFSSXLTag_Param_638F47D8013A3B4FA399DC897FBE7E42">#REF!</definedName>
    <definedName name="DFSSXLTag_Param_644438C75F31A145B6EBF101A3746162">#REF!</definedName>
    <definedName name="DFSSXLTag_Param_64479DAE80CDA945B98BC879089D3EA3">#REF!</definedName>
    <definedName name="DFSSXLTag_Param_6479B75D76EC5B44BFF4148CD7B517DF">#REF!</definedName>
    <definedName name="DFSSXLTag_Param_64852C0C0B632541BD3971E9ED68F002">#REF!</definedName>
    <definedName name="DFSSXLTag_Param_657CA9D43A30EC4B8F6409122765388A">#REF!</definedName>
    <definedName name="DFSSXLTag_Param_65DC9E3FE3851444BFE5268441C89E80">#REF!</definedName>
    <definedName name="DFSSXLTag_Param_65E3262F49324B468482803A2C8EE393">#REF!</definedName>
    <definedName name="DFSSXLTag_Param_65F79B7866DD6F4CA4BD086397C5C6E6">#REF!</definedName>
    <definedName name="DFSSXLTag_Param_660613D369A47149A3FCFE7F6DA02648">#REF!</definedName>
    <definedName name="DFSSXLTag_Param_66210DFDC8DE3B479F0384DEE3E977A0">#REF!</definedName>
    <definedName name="DFSSXLTag_Param_66407AF2203B3D4CAC91F8D0EEBC0D3B">#REF!</definedName>
    <definedName name="DFSSXLTag_Param_664AA3C68C92854C85830DAC3D933A09">#REF!</definedName>
    <definedName name="DFSSXLTag_Param_6668398B7AB5834F8181EEEDF1344938">#REF!</definedName>
    <definedName name="DFSSXLTag_Param_666D877DD5B36546A590EEDF7D02C50C">#REF!</definedName>
    <definedName name="DFSSXLTag_Param_677CED0FF5EFD04BA23E1C1D55661C12">#REF!</definedName>
    <definedName name="DFSSXLTag_Param_67D3F57F02EEFD4FA45E9E04555AB102">#REF!</definedName>
    <definedName name="DFSSXLTag_Param_682EEA5408C88B4DA4010BB52EEAA533">#REF!</definedName>
    <definedName name="DFSSXLTag_Param_684533385ED7B743A5166123BFA5F137">#REF!</definedName>
    <definedName name="DFSSXLTag_Param_68720C17FEE3FA4BB792110BF9EDE48A">#REF!</definedName>
    <definedName name="DFSSXLTag_Param_687A6E88E378FA47B3D3CB25BBC6788D">#REF!</definedName>
    <definedName name="DFSSXLTag_Param_69A104ADC0A5554BBC8510F56B88C3B6">#REF!</definedName>
    <definedName name="DFSSXLTag_Param_69C47D45DBEC294FB63187E1255251E7">#REF!</definedName>
    <definedName name="DFSSXLTag_Param_69CB430747620E4E9BB311EBBD532A0C">#REF!</definedName>
    <definedName name="DFSSXLTag_Param_6A19B0E77BE12A4190A5D16FA7744B56">#REF!</definedName>
    <definedName name="DFSSXLTag_Param_6ABCE0817C046E4D8A33572094C19F61">#REF!</definedName>
    <definedName name="DFSSXLTag_Param_6B0546B07EA1E54389B6505B1EDC6692">#REF!</definedName>
    <definedName name="DFSSXLTag_Param_6B1270F3021ED549B490CCD9A0F27A55">#REF!</definedName>
    <definedName name="DFSSXLTag_Param_6B1E54996325E741A85BAD78A73684CF">#REF!</definedName>
    <definedName name="DFSSXLTag_Param_6B645D39A086A743862AAC46CC5ED09C">#REF!</definedName>
    <definedName name="DFSSXLTag_Param_6B65533CE92B464282E4E74F9ECD30DE">#REF!</definedName>
    <definedName name="DFSSXLTag_Param_6BA077BA06FAA34780868D765D2B712C">#REF!</definedName>
    <definedName name="DFSSXLTag_Param_6BFD91146C532941AFCCD9E81938B8F7">#REF!</definedName>
    <definedName name="DFSSXLTag_Param_6C33D585EA2FB74A9FCCABD945500037">#REF!</definedName>
    <definedName name="DFSSXLTag_Param_6C39347402928548A1498ABD3AEE33F1">#REF!</definedName>
    <definedName name="DFSSXLTag_Param_6C520818F79E604092DE9FDEB62C1211">#REF!</definedName>
    <definedName name="DFSSXLTag_Param_6CA5C07E0F80C647AAA15BA37C0F6C26">#REF!</definedName>
    <definedName name="DFSSXLTag_Param_6D0D9F45225A61419EB7D5C42176D623">#REF!</definedName>
    <definedName name="DFSSXLTag_Param_6D1F1F1988BCBD45B5223663A160401F">#REF!</definedName>
    <definedName name="DFSSXLTag_Param_6D94812D49F72D40884FF195CC135F19">#REF!</definedName>
    <definedName name="DFSSXLTag_Param_6D9586CD14B6A44D8C4C3B4398C59CF0">#REF!</definedName>
    <definedName name="DFSSXLTag_Param_6DB3E5EC6A64934389C2FE862B71B4BF">#REF!</definedName>
    <definedName name="DFSSXLTag_Param_6E105196231E42438ED625C3A5656780">#REF!</definedName>
    <definedName name="DFSSXLTag_Param_6E159169E1868A49BBAB12D81D25266B">#REF!</definedName>
    <definedName name="DFSSXLTag_Param_6E3914CB16FC3143B9E93FF9A15F80F5">#REF!</definedName>
    <definedName name="DFSSXLTag_Param_6E82CC998DCC71428DF5C1208F9E5BBC">#REF!</definedName>
    <definedName name="DFSSXLTag_Param_6F046C7657889342A827D92B4FC4F407">#REF!</definedName>
    <definedName name="DFSSXLTag_Param_6F8F02F6B7D2F141AD0B69DEEE7619E2">#REF!</definedName>
    <definedName name="DFSSXLTag_Param_6FA34CEEC5C0E94E8FD0EDCD8EF24C88">#REF!</definedName>
    <definedName name="DFSSXLTag_Param_6FE7F733D16022478499D630B63BA610">#REF!</definedName>
    <definedName name="DFSSXLTag_Param_6FF91F6177D531468C37D27B4B9B1D89">#REF!</definedName>
    <definedName name="DFSSXLTag_Param_704F130E239A8A4E9F02379274F16B29">#REF!</definedName>
    <definedName name="DFSSXLTag_Param_7054F9EB9691774BA2F3ADFF45E6BC1C">#REF!</definedName>
    <definedName name="DFSSXLTag_Param_70FEB0D6F2673343AB54EFBE89ADEC64">#REF!</definedName>
    <definedName name="DFSSXLTag_Param_711DC1FCDB400C4BA5E2D7C031456F8A">#REF!</definedName>
    <definedName name="DFSSXLTag_Param_711FD286C9781D4FAFCFC54465961B09">#REF!</definedName>
    <definedName name="DFSSXLTag_Param_713C7F1952240A478A85087B419E7810">#REF!</definedName>
    <definedName name="DFSSXLTag_Param_721B91C5F389234594E6823F6C558EBD">#REF!</definedName>
    <definedName name="DFSSXLTag_Param_722814B15540CB4D9D0D65B169772DF0">#REF!</definedName>
    <definedName name="DFSSXLTag_Param_7228CBD6B54BFE4BAA35EB2E6938349F">#REF!</definedName>
    <definedName name="DFSSXLTag_Param_728382D19FFCF64DB85D008A3389412F">#REF!</definedName>
    <definedName name="DFSSXLTag_Param_728B7280BD042B45A2920A4778FA39BF">#REF!</definedName>
    <definedName name="DFSSXLTag_Param_72975E490FDFC246A558B584F0D2DA5E">#REF!</definedName>
    <definedName name="DFSSXLTag_Param_72C339A42BBFDA4E955AF85F044331C4">#REF!</definedName>
    <definedName name="DFSSXLTag_Param_72E6E782A941FF4387C1C9844611C0AB">#REF!</definedName>
    <definedName name="DFSSXLTag_Param_731FE123997F8140A55027C46512467B">#REF!</definedName>
    <definedName name="DFSSXLTag_Param_736958B6154442498F4346C17719873C">#REF!</definedName>
    <definedName name="DFSSXLTag_Param_74534C0C7FDC8E45AD040A3956058AA6">#REF!</definedName>
    <definedName name="DFSSXLTag_Param_7463314244CA784C8F26CE3675B63B5A">#REF!</definedName>
    <definedName name="DFSSXLTag_Param_74743B6347A86C41B27E22794A72914C">#REF!</definedName>
    <definedName name="DFSSXLTag_Param_74FD198621138742A29BC4ADAB08C01C">#REF!</definedName>
    <definedName name="DFSSXLTag_Param_752F8CDCAD24E1458B6CC3FAB4AAF3A5">#REF!</definedName>
    <definedName name="DFSSXLTag_Param_758E6FF4F5262C43A7630B4CD3C54378">#REF!</definedName>
    <definedName name="DFSSXLTag_Param_75932EA6D79F7740A699778A2A16AEEE">#REF!</definedName>
    <definedName name="DFSSXLTag_Param_75B987C1D130BD4FBF0D4258AC6298D9">#REF!</definedName>
    <definedName name="DFSSXLTag_Param_7625563D41C60848A5D8FA8DB3B02704">#REF!</definedName>
    <definedName name="DFSSXLTag_Param_7664FC7EC79E5448A69A156EAFA81AD9">#REF!</definedName>
    <definedName name="DFSSXLTag_Param_76842B878CF5314D86DC21626AA864B6">#REF!</definedName>
    <definedName name="DFSSXLTag_Param_76C8CBD576A6DB489B18FB0094A20125">#REF!</definedName>
    <definedName name="DFSSXLTag_Param_770255A6D5612F449298B6070F9EE8F9">#REF!</definedName>
    <definedName name="DFSSXLTag_Param_770CF9ACDBCFCE4FB91CEA75154A4ABE">#REF!</definedName>
    <definedName name="DFSSXLTag_Param_772C74EB08579F4D83CB8A7C43E290B2">#REF!</definedName>
    <definedName name="DFSSXLTag_Param_77B2D9BA6035C14CB4C1D24AD56834AC">#REF!</definedName>
    <definedName name="DFSSXLTag_Param_782C4180ED76094E92686F2D76B6E715">#REF!</definedName>
    <definedName name="DFSSXLTag_Param_7852B40E34B78848A94389105B1AA10D">#REF!</definedName>
    <definedName name="DFSSXLTag_Param_788EFCDD80AE1248A89A0EF6E2125840">#REF!</definedName>
    <definedName name="DFSSXLTag_Param_789B4A51A9017F4FA71D6FBD7D7FD1D5">#REF!</definedName>
    <definedName name="DFSSXLTag_Param_789FB8930B035B4093A0AD37F6CFCFA1">#REF!</definedName>
    <definedName name="DFSSXLTag_Param_78A152E8DF2BF04692B8B2B6B76B6CAA">#REF!</definedName>
    <definedName name="DFSSXLTag_Param_78F7EE3E88031B419D4FF402A27F4154">#REF!</definedName>
    <definedName name="DFSSXLTag_Param_7920125E54EDA844A67D95B027524EE9">#REF!</definedName>
    <definedName name="DFSSXLTag_Param_7949DCD74F6881428E5990484993210B">#REF!</definedName>
    <definedName name="DFSSXLTag_Param_7981FC93BA47AD4D9144F1C2050433FA">#REF!</definedName>
    <definedName name="DFSSXLTag_Param_79FAF571B7E7A14AAFAD9A0A179EADA5">#REF!</definedName>
    <definedName name="DFSSXLTag_Param_7A35FE17D101C846A6C1C3626AAD0627">#REF!</definedName>
    <definedName name="DFSSXLTag_Param_7A43BFF6168E0E4EAE923A13BEB2BC5E">#REF!</definedName>
    <definedName name="DFSSXLTag_Param_7A726815626ABA41B906AB73622F7FF0">#REF!</definedName>
    <definedName name="DFSSXLTag_Param_7A79996F1F00CE4F97C15A1CE4706466">#REF!</definedName>
    <definedName name="DFSSXLTag_Param_7A81DA4E6F634D45AAF2EB5986ECAF63">#REF!</definedName>
    <definedName name="DFSSXLTag_Param_7AD69B61EEAD60408AFFF2B07AC1C764">#REF!</definedName>
    <definedName name="DFSSXLTag_Param_7B41678277930C468695BB468DEDC9EE">#REF!</definedName>
    <definedName name="DFSSXLTag_Param_7B6A28B824CA7042B2DE5B67959C9406">#REF!</definedName>
    <definedName name="DFSSXLTag_Param_7B83ADCEC55AD84E8EF385327DEB2175">#REF!</definedName>
    <definedName name="DFSSXLTag_Param_7BF0853322718449ADE0329151366413">#REF!</definedName>
    <definedName name="DFSSXLTag_Param_7C5C18AA02DB7846AA503F7A65C66A86">#REF!</definedName>
    <definedName name="DFSSXLTag_Param_7C639C99949C0946A0F08D2AFF2946B5">#REF!</definedName>
    <definedName name="DFSSXLTag_Param_7D9AE87FEBFCDC4F90C6CCEC99D9207A">#REF!</definedName>
    <definedName name="DFSSXLTag_Param_7DAC40157CE9E3429E951A1C279BED38">#REF!</definedName>
    <definedName name="DFSSXLTag_Param_7DCBC173F647F4489025912A91B85D98">#REF!</definedName>
    <definedName name="DFSSXLTag_Param_7DD696E6E25EDE4393B121590C06A9CE">#REF!</definedName>
    <definedName name="DFSSXLTag_Param_7DF032BA826D5C488A5CD4B689848E47">#REF!</definedName>
    <definedName name="DFSSXLTag_Param_7DFF23F5F79A3842AEA097FAA682C2DC">#REF!</definedName>
    <definedName name="DFSSXLTag_Param_7E00E0808EFEA84EB77712B56D7CC452">#REF!</definedName>
    <definedName name="DFSSXLTag_Param_7EC0D7B7938AC840A16B6931329B96B3">#REF!</definedName>
    <definedName name="DFSSXLTag_Param_7F2F95FC3206B249835C21C0D449EFB1">#REF!</definedName>
    <definedName name="DFSSXLTag_Param_7F41155321D637409CC09137BD721248">#REF!</definedName>
    <definedName name="DFSSXLTag_Param_7FDDB90290510740AF798379A116FFFE">#REF!</definedName>
    <definedName name="DFSSXLTag_Param_7FEA0FF65290C246ACCA73F72C115862">#REF!</definedName>
    <definedName name="DFSSXLTag_Param_803385F7467CD844A4B562F1E001C62A">#REF!</definedName>
    <definedName name="DFSSXLTag_Param_807236C8ED4F5E45B26F785DB76E67FE">#REF!</definedName>
    <definedName name="DFSSXLTag_Param_8185DF9FC2362442A1348B85C2597ED1">#REF!</definedName>
    <definedName name="DFSSXLTag_Param_81E5F650E952A94491AEF0FFAE015285">#REF!</definedName>
    <definedName name="DFSSXLTag_Param_820FFED758136340917397259B867A9A">#REF!</definedName>
    <definedName name="DFSSXLTag_Param_82C44CA1C4C37E4998D665CE6EAC14EB">#REF!</definedName>
    <definedName name="DFSSXLTag_Param_82D2F77EE2F4CC49A9D2AB07BC585775">#REF!</definedName>
    <definedName name="DFSSXLTag_Param_835D0ECFAA736D4BAFF7BAC5769E0BEB">#REF!</definedName>
    <definedName name="DFSSXLTag_Param_83C3D7523F75954986082C86CB73BBEC">#REF!</definedName>
    <definedName name="DFSSXLTag_Param_84278D8E8AA53F47A3C455EFD1D0FA25">#REF!</definedName>
    <definedName name="DFSSXLTag_Param_847E96F9E7CEB5448BA540D4F7D63C2D">#REF!</definedName>
    <definedName name="DFSSXLTag_Param_84C0A9DB66FCEF4BAFFC58B7E7E8034F">#REF!</definedName>
    <definedName name="DFSSXLTag_Param_84F1BB7F15A37C498680810610930576">#REF!</definedName>
    <definedName name="DFSSXLTag_Param_852B3100D13AF94C89E1221A180E5E30">#REF!</definedName>
    <definedName name="DFSSXLTag_Param_856A7979EB4D544DAFC5FC206508D692">#REF!</definedName>
    <definedName name="DFSSXLTag_Param_85B812704F49DF42A4F0C0F0DD7E5063">#REF!</definedName>
    <definedName name="DFSSXLTag_Param_85C43B011DA83E49A8DD08A48ADFBF7C">#REF!</definedName>
    <definedName name="DFSSXLTag_Param_867591850061A2469A02ACB015CB918F">#REF!</definedName>
    <definedName name="DFSSXLTag_Param_867831DBA5875C48BF77AE6535D3A995">#REF!</definedName>
    <definedName name="DFSSXLTag_Param_868A8004FF15E041993004CD26631775">#REF!</definedName>
    <definedName name="DFSSXLTag_Param_86B2C55A1C506848AE406731DBDEC20E">#REF!</definedName>
    <definedName name="DFSSXLTag_Param_86EE396A57FE6444842C6B1CC30F409F">#REF!</definedName>
    <definedName name="DFSSXLTag_Param_87732DAAEE52AF4CA584B9089C82B334">#REF!</definedName>
    <definedName name="DFSSXLTag_Param_878E6AF2609BBE4A9ADC63C973FC1701">#REF!</definedName>
    <definedName name="DFSSXLTag_Param_879FB3561523124CAA6A1B11417B9C68">#REF!</definedName>
    <definedName name="DFSSXLTag_Param_87B1216743CF3F4D96F5F2E5024D0D54">#REF!</definedName>
    <definedName name="DFSSXLTag_Param_87E0F5EF729562438E5432BBE565D781">#REF!</definedName>
    <definedName name="DFSSXLTag_Param_87F17DBF81009D4B87FF654955C66684">#REF!</definedName>
    <definedName name="DFSSXLTag_Param_8806582BC8D58045953973B802F1D3B2">#REF!</definedName>
    <definedName name="DFSSXLTag_Param_882F83F71C85AD48B04C03E3374C3A8F">#REF!</definedName>
    <definedName name="DFSSXLTag_Param_88FF6FBFC651784381F16A7551F1EA78">#REF!</definedName>
    <definedName name="DFSSXLTag_Param_890EF8FF7C61AC4FA5B1AC085F516B87">#REF!</definedName>
    <definedName name="DFSSXLTag_Param_89216973387E744BBF96840C3DAB1964">#REF!</definedName>
    <definedName name="DFSSXLTag_Param_89338EA69B1B6142AC441C8CD4BB8233">#REF!</definedName>
    <definedName name="DFSSXLTag_Param_89AD9162BCC9944C803291D7BFFE0035">#REF!</definedName>
    <definedName name="DFSSXLTag_Param_89E16862DE74CF4087030D2DD5A48E05">#REF!</definedName>
    <definedName name="DFSSXLTag_Param_89FE4F2677084448828E69749D58DF3B">#REF!</definedName>
    <definedName name="DFSSXLTag_Param_8AAD94F3D1639443BF4317AA646F7C09">#REF!</definedName>
    <definedName name="DFSSXLTag_Param_8AB05D9FE38FC54E9055EB55FD6FB420">#REF!</definedName>
    <definedName name="DFSSXLTag_Param_8B156090F4A50246A85999CAD35541D2">#REF!</definedName>
    <definedName name="DFSSXLTag_Param_8B9FF3963A69924AACF487E21AD9EEC3">#REF!</definedName>
    <definedName name="DFSSXLTag_Param_8BD4FEA058E88347AA94BD82CBEF4A71">#REF!</definedName>
    <definedName name="DFSSXLTag_Param_8C3547F4F6C16A44BBB295EA2969BD5B">#REF!</definedName>
    <definedName name="DFSSXLTag_Param_8C3EB158FFF3D0428502E1F153A44753">#REF!</definedName>
    <definedName name="DFSSXLTag_Param_8C9113290F817F4EADB55C8FD8E3C0EE">#REF!</definedName>
    <definedName name="DFSSXLTag_Param_8CB1B5B3D3C5C34B8899D7C186F29490">#REF!</definedName>
    <definedName name="DFSSXLTag_Param_8CCEA9B568E63A4B9FA34774CB9BDA5F">#REF!</definedName>
    <definedName name="DFSSXLTag_Param_8CDA3977E7FFB84CB7490AF2953B0DBD">#REF!</definedName>
    <definedName name="DFSSXLTag_Param_8D09C992B0204E4B8FFC70E3681CE1B1">#REF!</definedName>
    <definedName name="DFSSXLTag_Param_8D292EAAF3BDBE43AC25BBC4179A2E94">#REF!</definedName>
    <definedName name="DFSSXLTag_Param_8D6438AEE6072642B7903715C3314C3A">#REF!</definedName>
    <definedName name="DFSSXLTag_Param_8D8072EEA092E2419D08B3B5295BB905">#REF!</definedName>
    <definedName name="DFSSXLTag_Param_8DC94CB008549C4AA133F4F5BD297E99">#REF!</definedName>
    <definedName name="DFSSXLTag_Param_8DE272E23050FC4B9A4A59BA54873195">#REF!</definedName>
    <definedName name="DFSSXLTag_Param_8E032FD6B0B1E24C882D0BE281F3E516">#REF!</definedName>
    <definedName name="DFSSXLTag_Param_8E1ED0F4582AB3448A03E2862637A45F">#REF!</definedName>
    <definedName name="DFSSXLTag_Param_8E37048C947823459D6532B100BE1B53">#REF!</definedName>
    <definedName name="DFSSXLTag_Param_8E648B022206CB41B05340526F857F2A">#REF!</definedName>
    <definedName name="DFSSXLTag_Param_8E7B76660C689F42A2D661EAD9A1AD37">#REF!</definedName>
    <definedName name="DFSSXLTag_Param_8E83180544787A46A2D62FAA59BF99F7">#REF!</definedName>
    <definedName name="DFSSXLTag_Param_8ED143D3BA03714CAB658C150248EB75">#REF!</definedName>
    <definedName name="DFSSXLTag_Param_8EFA5BDD0CAB6A4885513A25FDDDF67C">#REF!</definedName>
    <definedName name="DFSSXLTag_Param_8F40CAB364AC214A8BDC7F0421CAECC1">#REF!</definedName>
    <definedName name="DFSSXLTag_Param_8F41043FC602304BB19A0A4E9E1B2BED">#REF!</definedName>
    <definedName name="DFSSXLTag_Param_8F6AC81558967043B9BC3F9B6CDA57BF">#REF!</definedName>
    <definedName name="DFSSXLTag_Param_8FF4F130A4AA0E43B5E5DEA9100D000C">#REF!</definedName>
    <definedName name="DFSSXLTag_Param_907DA3018C314B40A05F6BF5AE34FCF4">#REF!</definedName>
    <definedName name="DFSSXLTag_Param_90B83516F995E2418A2E27EB40F77DD6">#REF!</definedName>
    <definedName name="DFSSXLTag_Param_90EAF829D03095469008EF60B804D5AA">#REF!</definedName>
    <definedName name="DFSSXLTag_Param_913BB0DF360A664986310B1A6AAC3A76">#REF!</definedName>
    <definedName name="DFSSXLTag_Param_918FA340DD5D83428439D4D15F8A0562">#REF!</definedName>
    <definedName name="DFSSXLTag_Param_91D7AD2926D23C499B946D3BFBB8300A">#REF!</definedName>
    <definedName name="DFSSXLTag_Param_91E1AB6CD19ADE4A949F624B45BAED69">#REF!</definedName>
    <definedName name="DFSSXLTag_Param_920280BD58665944AD77C3D9DA7FDE38">#REF!</definedName>
    <definedName name="DFSSXLTag_Param_924B1C1667505C42A6D897F7A79CCD18">#REF!</definedName>
    <definedName name="DFSSXLTag_Param_92632123F2BDA9479F0699E17BC53AA3">#REF!</definedName>
    <definedName name="DFSSXLTag_Param_9286DFDAD6A84849A8FBB652ADB590A5">#REF!</definedName>
    <definedName name="DFSSXLTag_Param_92B6D6D48AB0D246B1DB263BB02D2C62">#REF!</definedName>
    <definedName name="DFSSXLTag_Param_92D867A7E5AE654BA241B863C55D349F">#REF!</definedName>
    <definedName name="DFSSXLTag_Param_92E83ABFA9F31447831BC79AE684BC7B">#REF!</definedName>
    <definedName name="DFSSXLTag_Param_932DA5AAEF302A43948E14A9B14104B2">#REF!</definedName>
    <definedName name="DFSSXLTag_Param_934C2106D62942478F67F4DDE3100ADF">#REF!</definedName>
    <definedName name="DFSSXLTag_Param_93541AF1E5A0B748ADE8B29BC607DA18">#REF!</definedName>
    <definedName name="DFSSXLTag_Param_936FEBB700BD8543A5A5FCE86828858E">#REF!</definedName>
    <definedName name="DFSSXLTag_Param_93858D817D9B9E4B96FF832F330C38F6">#REF!</definedName>
    <definedName name="DFSSXLTag_Param_93BA8A283445424EA748E0CC83D57718">#REF!</definedName>
    <definedName name="DFSSXLTag_Param_93FC66D68A56D3438D9F3A6B697AA930">#REF!</definedName>
    <definedName name="DFSSXLTag_Param_94329F5671ABD049808B057F87786165">#REF!</definedName>
    <definedName name="DFSSXLTag_Param_948A3027E24FF84B89D58D8B22158367">#REF!</definedName>
    <definedName name="DFSSXLTag_Param_957D043C504EBD45A2620BF7A8865E8D">#REF!</definedName>
    <definedName name="DFSSXLTag_Param_95A0E417A17F9747BE2B11061C3F06D0">#REF!</definedName>
    <definedName name="DFSSXLTag_Param_95E1DC137CC9E649A8267EE147FC3099">#REF!</definedName>
    <definedName name="DFSSXLTag_Param_960F15077D72FA45AAA86FC9C7EFB633">#REF!</definedName>
    <definedName name="DFSSXLTag_Param_961421E2366F014DB8EA9F328C7AC5A3">#REF!</definedName>
    <definedName name="DFSSXLTag_Param_96460986F994794EBBF15049535190B8">#REF!</definedName>
    <definedName name="DFSSXLTag_Param_971D4F70933DEF4D95979011DCB9BB47">#REF!</definedName>
    <definedName name="DFSSXLTag_Param_9744CF6C8A7E57498E2BEE3EED6BB473">#REF!</definedName>
    <definedName name="DFSSXLTag_Param_9773535F10FF0F4C851EB592C2E7BEAE">#REF!</definedName>
    <definedName name="DFSSXLTag_Param_9789A8068856324ABB15B5435C7E5C66">#REF!</definedName>
    <definedName name="DFSSXLTag_Param_97BF350CA2F5CD4F8643C41CEBC023C4">#REF!</definedName>
    <definedName name="DFSSXLTag_Param_97E8B300EA646049ACBF4D86445FB65D">#REF!</definedName>
    <definedName name="DFSSXLTag_Param_97FCC74020425048B1EB78A18FAD5566">#REF!</definedName>
    <definedName name="DFSSXLTag_Param_9826995F847DEC498630C08A714B6FFF">#REF!</definedName>
    <definedName name="DFSSXLTag_Param_9879B8486EA9CA4CBE64F3ECF5F7D0B8">#REF!</definedName>
    <definedName name="DFSSXLTag_Param_987CCAECA5C93E4BB58939BEB0A9A34C">#REF!</definedName>
    <definedName name="DFSSXLTag_Param_99AC2E094883144C9DF75B040932B0AD">#REF!</definedName>
    <definedName name="DFSSXLTag_Param_99E253F6F2221C479E1D6B65AD0E8329">#REF!</definedName>
    <definedName name="DFSSXLTag_Param_99E2DFE43114074190EFE33BCB60F86D">#REF!</definedName>
    <definedName name="DFSSXLTag_Param_99F058111BEC0345A109ED41F73B94AC">#REF!</definedName>
    <definedName name="DFSSXLTag_Param_9A21AD02DAC81247895B7B2DC42ABB10">#REF!</definedName>
    <definedName name="DFSSXLTag_Param_9A3891719F24CB44A772D2451322C3AE">#REF!</definedName>
    <definedName name="DFSSXLTag_Param_9A8449BB05C17F43A51071FA06A996B7">#REF!</definedName>
    <definedName name="DFSSXLTag_Param_9ABEBFC06C16A949B28DE81B62792FFD">#REF!</definedName>
    <definedName name="DFSSXLTag_Param_9AD61C60E574A840A735E17F0E65EF5D">#REF!</definedName>
    <definedName name="DFSSXLTag_Param_9AFE9F041C84494193C58D3CE793521C">#REF!</definedName>
    <definedName name="DFSSXLTag_Param_9B8882AF7A29D24CBA63B3D57983C290">#REF!</definedName>
    <definedName name="DFSSXLTag_Param_9BDE456D3537A14F8973EF600884A5D2">#REF!</definedName>
    <definedName name="DFSSXLTag_Param_9C299CC8AC3740469446B141A5B14C3F">#REF!</definedName>
    <definedName name="DFSSXLTag_Param_9C94E44C48C195439C27F9AD2C2E4501">#REF!</definedName>
    <definedName name="DFSSXLTag_Param_9CDB017A17368244B6ADA79A41F9AB01">#REF!</definedName>
    <definedName name="DFSSXLTag_Param_9D0A542876FD154FAA8E1496E8E52E48">#REF!</definedName>
    <definedName name="DFSSXLTag_Param_9E00B14E8A5819459CA1BF67973EB393">#REF!</definedName>
    <definedName name="DFSSXLTag_Param_9E01A03CCC46EF49945EA6E835C129A5">#REF!</definedName>
    <definedName name="DFSSXLTag_Param_9E1AD28C1CB04A489441B4FC4749D646">#REF!</definedName>
    <definedName name="DFSSXLTag_Param_9EB9D60F954A0C41A643E6CC4198CAB3">#REF!</definedName>
    <definedName name="DFSSXLTag_Param_9EE5B62F002A6F40B83833CCCE5F78B1">#REF!</definedName>
    <definedName name="DFSSXLTag_Param_9F0A3ABB1A42A244B839F60BCD7EE609">#REF!</definedName>
    <definedName name="DFSSXLTag_Param_9F2E83887BAC214E85E310973325EB99">#REF!</definedName>
    <definedName name="DFSSXLTag_Param_A010AE3E09FF444E88073D69DF5990BB">#REF!</definedName>
    <definedName name="DFSSXLTag_Param_A0378A9ACF38D445B333586FB7CA1E04">#REF!</definedName>
    <definedName name="DFSSXLTag_Param_A05C16A83E022E4DBE1DF8C64209FFE5">#REF!</definedName>
    <definedName name="DFSSXLTag_Param_A06D5120ACA2E440BE2CA7846EA7D00E">#REF!</definedName>
    <definedName name="DFSSXLTag_Param_A097AF9409F64D44A925880BD47210E1">#REF!</definedName>
    <definedName name="DFSSXLTag_Param_A0C35320253429469F0E9484EEF2F996">#REF!</definedName>
    <definedName name="DFSSXLTag_Param_A0CAD1EF7B85B74DA9438169CCF3EE41">#REF!</definedName>
    <definedName name="DFSSXLTag_Param_A0E57A626C537D44BC47B422D67A816E">#REF!</definedName>
    <definedName name="DFSSXLTag_Param_A138391A668EBF4A9B16D730F2FF4197">#REF!</definedName>
    <definedName name="DFSSXLTag_Param_A13C5613FF1BAB4CA2DEF8A4655C10CD">#REF!</definedName>
    <definedName name="DFSSXLTag_Param_A18B67715049A8498A0FA59E3AD6C783">#REF!</definedName>
    <definedName name="DFSSXLTag_Param_A1BC8676F9A8014C8B5638A774E5B9D2">#REF!</definedName>
    <definedName name="DFSSXLTag_Param_A1E988E801E2AE4EA956A3775904EB4C">#REF!</definedName>
    <definedName name="DFSSXLTag_Param_A219D13AFD82D34BA79109F72DEDF0E7">#REF!</definedName>
    <definedName name="DFSSXLTag_Param_A2443692A9171D4486D705966FE0A308">#REF!</definedName>
    <definedName name="DFSSXLTag_Param_A2637EFD87A1224DA8FC210EC049F09A">#REF!</definedName>
    <definedName name="DFSSXLTag_Param_A2732361191802448C644C76488C3941">#REF!</definedName>
    <definedName name="DFSSXLTag_Param_A285538FE27D14418C58A55D020F7002">#REF!</definedName>
    <definedName name="DFSSXLTag_Param_A29C92305942EB499909696F606D0BF1">#REF!</definedName>
    <definedName name="DFSSXLTag_Param_A2BA0401B8DE8A40A1394B2EB5A7BEE6">#REF!</definedName>
    <definedName name="DFSSXLTag_Param_A31739693619914795CD8DAF4D9D5565">#REF!</definedName>
    <definedName name="DFSSXLTag_Param_A31B01AD1D5B4548B18B21F9E459FE93">#REF!</definedName>
    <definedName name="DFSSXLTag_Param_A32E1BA13ADEBB49897763E15FD70D5F">#REF!</definedName>
    <definedName name="DFSSXLTag_Param_A39CC1EACED9D840AC99FEA4CFF7150D">#REF!</definedName>
    <definedName name="DFSSXLTag_Param_A3A82A9983FA6C49837831D7B6915646">#REF!</definedName>
    <definedName name="DFSSXLTag_Param_A3B4F015D55405408A8D91E008062F2C">#REF!</definedName>
    <definedName name="DFSSXLTag_Param_A3BF28102028D247901CA06F626E7866">#REF!</definedName>
    <definedName name="DFSSXLTag_Param_A3E8215D8014B1439287D334D6AA44C6">#REF!</definedName>
    <definedName name="DFSSXLTag_Param_A4323719A3763D449D1D91FB156714DD">#REF!</definedName>
    <definedName name="DFSSXLTag_Param_A4AFD84E5F146644A68E3CDEADBB1402">#REF!</definedName>
    <definedName name="DFSSXLTag_Param_A4B292822D519341A5940626DD7BFBE2">#REF!</definedName>
    <definedName name="DFSSXLTag_Param_A4C207B2D5978F409AFF24385373C51C">#REF!</definedName>
    <definedName name="DFSSXLTag_Param_A4EE225C35D02849AAE1BACC105092EE">#REF!</definedName>
    <definedName name="DFSSXLTag_Param_A523E1F063ABEB42A5071635B494BB88">#REF!</definedName>
    <definedName name="DFSSXLTag_Param_A5476B9CFE2A5E4B842388F560B00A33">#REF!</definedName>
    <definedName name="DFSSXLTag_Param_A55BE317C1CCA146BBEA091D42158973">#REF!</definedName>
    <definedName name="DFSSXLTag_Param_A5659CCFB2DB6E4D9374A05396FC473D">#REF!</definedName>
    <definedName name="DFSSXLTag_Param_A5EBCA890FC79348861A710340FBD2D9">#REF!</definedName>
    <definedName name="DFSSXLTag_Param_A677CAFDC24C6646B8694B3CDE7E4B81">#REF!</definedName>
    <definedName name="DFSSXLTag_Param_A6849267193F7A44B16881D90D4C9B26">#REF!</definedName>
    <definedName name="DFSSXLTag_Param_A69B682D6C92CF46865D91D972A9E188">#REF!</definedName>
    <definedName name="DFSSXLTag_Param_A6D58ECF275E02448562B296114D76AA">#REF!</definedName>
    <definedName name="DFSSXLTag_Param_A6DD9B1FBBE98B479ED22CE2E7D63781">#REF!</definedName>
    <definedName name="DFSSXLTag_Param_A73F1A82B12020478510B43E8E9837FF">#REF!</definedName>
    <definedName name="DFSSXLTag_Param_A7C60269B311C74C8863508FE8548ABF">#REF!</definedName>
    <definedName name="DFSSXLTag_Param_A801A367CD23BA45A1C769521D9F99C0">#REF!</definedName>
    <definedName name="DFSSXLTag_Param_A8046495DC913D4E90CA870748CC497A">#REF!</definedName>
    <definedName name="DFSSXLTag_Param_A81ABFA8451E78439B41532F6469E8C2">#REF!</definedName>
    <definedName name="DFSSXLTag_Param_A839D5F4AF89754998C60E577AC19927">#REF!</definedName>
    <definedName name="DFSSXLTag_Param_A8460CEDA0368C4D89C51B0631B4D9EE">#REF!</definedName>
    <definedName name="DFSSXLTag_Param_A847C5410FA75E48B54B34B3161BA7B7">#REF!</definedName>
    <definedName name="DFSSXLTag_Param_A847F0233423664F87B0DE1C85A957B1">#REF!</definedName>
    <definedName name="DFSSXLTag_Param_A868D17F8AD8C14E9E82FBD9B7BC1436">#REF!</definedName>
    <definedName name="DFSSXLTag_Param_A8C985002A0B0B48A869605153D42DAD">#REF!</definedName>
    <definedName name="DFSSXLTag_Param_A9772B4FDF7B9A4484564CAADFA018FD">#REF!</definedName>
    <definedName name="DFSSXLTag_Param_A9A65322F6326A45AE292DE41B3C5DB4">#REF!</definedName>
    <definedName name="DFSSXLTag_Param_A9C82F54B7FDC24A80E1AACDD57E1DE5">#REF!</definedName>
    <definedName name="DFSSXLTag_Param_AA30EA2818CD0940A0AA5E33E4FC3B5D">#REF!</definedName>
    <definedName name="DFSSXLTag_Param_AAC55EE4A7B75E45B7B3D5C2899AC7DF">#REF!</definedName>
    <definedName name="DFSSXLTag_Param_AB2802E48E579B4DBCF43F4009A1FA25">#REF!</definedName>
    <definedName name="DFSSXLTag_Param_AB44C6389AC0FF4586F9C879BF69E36A">#REF!</definedName>
    <definedName name="DFSSXLTag_Param_AB79122496547140A11ADC5C77B05B8B">#REF!</definedName>
    <definedName name="DFSSXLTag_Param_ABF3D0691381CC4D8D9D2032701758BE">#REF!</definedName>
    <definedName name="DFSSXLTag_Param_AC0D7178D1435242B1FC26334D62B281">#REF!</definedName>
    <definedName name="DFSSXLTag_Param_ACA750CC4503044880A1A2D125B8DAE6">#REF!</definedName>
    <definedName name="DFSSXLTag_Param_ACB61916A42EFE47B339B868FDA534FA">#REF!</definedName>
    <definedName name="DFSSXLTag_Param_AD651CB5D605F0469BAD505DB711E990">#REF!</definedName>
    <definedName name="DFSSXLTag_Param_AED2C1140E7B2846BCD205FEAAA449CB">#REF!</definedName>
    <definedName name="DFSSXLTag_Param_AF1862048F84A54287146528171F3169">#REF!</definedName>
    <definedName name="DFSSXLTag_Param_AF4509ECB804634AB9FEE73BF536247C">#REF!</definedName>
    <definedName name="DFSSXLTag_Param_AF7469BD7CBC884FA0BF0C80F52D830C">#REF!</definedName>
    <definedName name="DFSSXLTag_Param_AF966682CE131841941C2476DA7AF80F">#REF!</definedName>
    <definedName name="DFSSXLTag_Param_AF9A3E00B592FA4698A0C74A4B5FF093">#REF!</definedName>
    <definedName name="DFSSXLTag_Param_B03A240583994F489B3EDA1A09CF609C">#REF!</definedName>
    <definedName name="DFSSXLTag_Param_B096A7D080DB414797B058C578B1900E">#REF!</definedName>
    <definedName name="DFSSXLTag_Param_B13349712B717E4EA440C678B7891F59">#REF!</definedName>
    <definedName name="DFSSXLTag_Param_B13A5E3424A55E478AED53510BD6313A">#REF!</definedName>
    <definedName name="DFSSXLTag_Param_B1530FBFAE60E54BAD85031789FE840E">#REF!</definedName>
    <definedName name="DFSSXLTag_Param_B1570A9E23C9324597E1164BDDAA2AE1">#REF!</definedName>
    <definedName name="DFSSXLTag_Param_B1655D0567EB284488C89ADDB1C15227">#REF!</definedName>
    <definedName name="DFSSXLTag_Param_B1D460F66838E841848B0A9131168F10">#REF!</definedName>
    <definedName name="DFSSXLTag_Param_B1FEA7C5FDB829469918AB0B5302BA34">#REF!</definedName>
    <definedName name="DFSSXLTag_Param_B23A361064AAE441B31DF30D87D05EA0">#REF!</definedName>
    <definedName name="DFSSXLTag_Param_B249D1E438CDB84BAFED2F31F4ADB60F">#REF!</definedName>
    <definedName name="DFSSXLTag_Param_B2AF80E089CA094DBCF3A1B4089064D5">#REF!</definedName>
    <definedName name="DFSSXLTag_Param_B340B94BB0841B4F8ACD2C0B7A652D1F">#REF!</definedName>
    <definedName name="DFSSXLTag_Param_B39ED05E742F0946957E051871F440C6">#REF!</definedName>
    <definedName name="DFSSXLTag_Param_B3AB9077DB140D48A17676C9D1754665">#REF!</definedName>
    <definedName name="DFSSXLTag_Param_B40FF48795F4904C8538E26B83D69C19">#REF!</definedName>
    <definedName name="DFSSXLTag_Param_B42E2FC53921754B8C7D0DA26685DAB1">#REF!</definedName>
    <definedName name="DFSSXLTag_Param_B4563F7D8E0B8C45818BD47BD744FC91">#REF!</definedName>
    <definedName name="DFSSXLTag_Param_B506E15332B2B14E87376CC43594B80E">#REF!</definedName>
    <definedName name="DFSSXLTag_Param_B5F1D4F44744864B8FDE154BB5D18940">#REF!</definedName>
    <definedName name="DFSSXLTag_Param_B642EE0149009C43BD0CB297B932D18E">#REF!</definedName>
    <definedName name="DFSSXLTag_Param_B68914B0B289E540B96776C9B04A25B0">#REF!</definedName>
    <definedName name="DFSSXLTag_Param_B6EFC1EA63486849A92DF12E96BAFBC0">#REF!</definedName>
    <definedName name="DFSSXLTag_Param_B73C7D40E89F9643BB85D5E2A1E2DFF6">#REF!</definedName>
    <definedName name="DFSSXLTag_Param_B7AE4F6E8D469948B7548012718B0EBC">#REF!</definedName>
    <definedName name="DFSSXLTag_Param_B850A1A91FBE454CB8A1457CB245931B">#REF!</definedName>
    <definedName name="DFSSXLTag_Param_B85EBA2A3EE8394B9B26F9679FFB610D">#REF!</definedName>
    <definedName name="DFSSXLTag_Param_B88561EDECF29E42A33766CFA9931BDF">#REF!</definedName>
    <definedName name="DFSSXLTag_Param_B88AF1F73C7118419117ACEFB758CB49">#REF!</definedName>
    <definedName name="DFSSXLTag_Param_B8E980052C6E704092C9F731D087DE32">#REF!</definedName>
    <definedName name="DFSSXLTag_Param_B8F657433D1CAC41987D6BAE13213EDF">#REF!</definedName>
    <definedName name="DFSSXLTag_Param_B8FD795E3DA4CB41A05A3191F675636D">#REF!</definedName>
    <definedName name="DFSSXLTag_Param_B8FE01DBA43A37418D1FBFEE79B130BB">#REF!</definedName>
    <definedName name="DFSSXLTag_Param_B9047911CB8518498642AB14C1FEF0B4">#REF!</definedName>
    <definedName name="DFSSXLTag_Param_B920E44C13E6C946B45132F3BA394943">#REF!</definedName>
    <definedName name="DFSSXLTag_Param_B9BB60CB0A3C9F439FA53C455FA9F46F">#REF!</definedName>
    <definedName name="DFSSXLTag_Param_BA2D6CDE764C2A4DA307A986AB04BA04">#REF!</definedName>
    <definedName name="DFSSXLTag_Param_BADBD1BCE4BE4344A7212B8685120B54">#REF!</definedName>
    <definedName name="DFSSXLTag_Param_BB22207EEB6B2F449ACF1195859259FD">#REF!</definedName>
    <definedName name="DFSSXLTag_Param_BB8B50D03059F748A8428CA1BB89C8F8">#REF!</definedName>
    <definedName name="DFSSXLTag_Param_BBC7B858728AC04E97B5752CCC29924C">#REF!</definedName>
    <definedName name="DFSSXLTag_Param_BBC88139FDC6A944B680DAE1EAD418DC">#REF!</definedName>
    <definedName name="DFSSXLTag_Param_BBD856E77F2C5D4489CB6B7EE51AA670">#REF!</definedName>
    <definedName name="DFSSXLTag_Param_BC1D142B279CD741B064E9A73C23183E">#REF!</definedName>
    <definedName name="DFSSXLTag_Param_BC25C41570C9C246886E546CEF0CA783">#REF!</definedName>
    <definedName name="DFSSXLTag_Param_BC35197FB3AC6A4B83E341A4E82C5A64">#REF!</definedName>
    <definedName name="DFSSXLTag_Param_BC4B80FB91A46A44B9C88205D9B22B8B">#REF!</definedName>
    <definedName name="DFSSXLTag_Param_BC4B913C35729E4D943DD766CD19E249">#REF!</definedName>
    <definedName name="DFSSXLTag_Param_BC7D4A3BE353324BB519D6A201D2834B">#REF!</definedName>
    <definedName name="DFSSXLTag_Param_BC916662BC4C9A40918874A946F23B60">#REF!</definedName>
    <definedName name="DFSSXLTag_Param_BCAF54A9A3C6DA48BCFA4455A2C6D0B1">#REF!</definedName>
    <definedName name="DFSSXLTag_Param_BCB81940F556A846BFE3E591C11BE046">#REF!</definedName>
    <definedName name="DFSSXLTag_Param_BCC32864255B0F43B4DBAE0557B10480">#REF!</definedName>
    <definedName name="DFSSXLTag_Param_BCCE979ADF5EA44CA8E42D5A23AE00D8">#REF!</definedName>
    <definedName name="DFSSXLTag_Param_BCDC6D0B25399440878343E53DCB8C5B">#REF!</definedName>
    <definedName name="DFSSXLTag_Param_BCE723B7BB35434D847A3BE041252132">#REF!</definedName>
    <definedName name="DFSSXLTag_Param_BD094994E2DD55439C34B6118E550D8F">#REF!</definedName>
    <definedName name="DFSSXLTag_Param_BD0ADF777819234EADF893C116011BBD">#REF!</definedName>
    <definedName name="DFSSXLTag_Param_BD258B7A88F04C4BA33BC548A8830481">#REF!</definedName>
    <definedName name="DFSSXLTag_Param_BD53B144006422429650912B71D5CCE6">#REF!</definedName>
    <definedName name="DFSSXLTag_Param_BD8D1B8EC755F24190450D027CEFBC81">#REF!</definedName>
    <definedName name="DFSSXLTag_Param_BDED3D6B5DE00F43ACF6B692FF7494F4">#REF!</definedName>
    <definedName name="DFSSXLTag_Param_BE3F4792D2E86D4AA016285C65A74795">#REF!</definedName>
    <definedName name="DFSSXLTag_Param_BE5696F08B027B4E97A5F69C989F1D00">#REF!</definedName>
    <definedName name="DFSSXLTag_Param_BE5B55B7050EB245BBA1A4C9A9A56460">#REF!</definedName>
    <definedName name="DFSSXLTag_Param_BE6114D0394E7C4AAB700616498E5821">#REF!</definedName>
    <definedName name="DFSSXLTag_Param_BF3138677D7EE948ADAE798B08CDDD7B">#REF!</definedName>
    <definedName name="DFSSXLTag_Param_BFAC0CC5EB284043A5916126C3E2EF6A">#REF!</definedName>
    <definedName name="DFSSXLTag_Param_BFED1BADA6066A4881F0E50146FB4711">#REF!</definedName>
    <definedName name="DFSSXLTag_Param_C0493875E1C3D54B9B462B378DA12685">#REF!</definedName>
    <definedName name="DFSSXLTag_Param_C0FF1AC4EEAC46478196A101F103B054">#REF!</definedName>
    <definedName name="DFSSXLTag_Param_C13F5FB6AE9CB94B997078413C9FFBC1">#REF!</definedName>
    <definedName name="DFSSXLTag_Param_C170D849EE030241970D916D060BC040">#REF!</definedName>
    <definedName name="DFSSXLTag_Param_C18E2D9E3FFFD147AC2EED56505041A8">#REF!</definedName>
    <definedName name="DFSSXLTag_Param_C1ED884050E7084482FA7C1B435B6D39">#REF!</definedName>
    <definedName name="DFSSXLTag_Param_C241D23DF0DCB64C9914F43210BB9580">#REF!</definedName>
    <definedName name="DFSSXLTag_Param_C24B1ECF16F40848955C9B995035DAD0">#REF!</definedName>
    <definedName name="DFSSXLTag_Param_C316D8075D9FD04AACBCE77DFE86C7B7">#REF!</definedName>
    <definedName name="DFSSXLTag_Param_C31D393AD200824BA9B41A815EB9453D">#REF!</definedName>
    <definedName name="DFSSXLTag_Param_C33E51EBE475C74EB655404B71425994">#REF!</definedName>
    <definedName name="DFSSXLTag_Param_C37205F3629EA3478CFE40A5B4994F17">#REF!</definedName>
    <definedName name="DFSSXLTag_Param_C38B699D662E7A409F0E1DB202F7849D">#REF!</definedName>
    <definedName name="DFSSXLTag_Param_C4ABD9715352AB4EA94D7AAB63AD403B">#REF!</definedName>
    <definedName name="DFSSXLTag_Param_C4B2E568D171DE47808363DB4CBDBE44">#REF!</definedName>
    <definedName name="DFSSXLTag_Param_C4E085D2611C204FB53F2B7D7E3F2F45">#REF!</definedName>
    <definedName name="DFSSXLTag_Param_C527120DAF742B46AE2A4061B90E13B4">#REF!</definedName>
    <definedName name="DFSSXLTag_Param_C5A5D606F0100B4682942A9CC291FB77">#REF!</definedName>
    <definedName name="DFSSXLTag_Param_C5BD386085C94845A0E136F91B5B3A54">#REF!</definedName>
    <definedName name="DFSSXLTag_Param_C5DDAEAC239AD244987BB4472D9281DD">#REF!</definedName>
    <definedName name="DFSSXLTag_Param_C63F22B1A1E4F34283BB31F3E7116497">#REF!</definedName>
    <definedName name="DFSSXLTag_Param_C680EC37D071EB45840E0A35EF7CDC15">#REF!</definedName>
    <definedName name="DFSSXLTag_Param_C6B68E964D3C1F4C8EDAC6CBAB6D9108">#REF!</definedName>
    <definedName name="DFSSXLTag_Param_C71477EA82C350429DFFB1C651AB62E6">#REF!</definedName>
    <definedName name="DFSSXLTag_Param_C772D152DDC7EF45BBD5544337B5DD50">#REF!</definedName>
    <definedName name="DFSSXLTag_Param_C7F3C0A58C37304FA985118A685EB04F">#REF!</definedName>
    <definedName name="DFSSXLTag_Param_C82B59F87B11AE4782CBCD822648C5D6">#REF!</definedName>
    <definedName name="DFSSXLTag_Param_C88AB4A4EF579C45A9FD80134B3A2D3F">#REF!</definedName>
    <definedName name="DFSSXLTag_Param_C9085823F7BF694A95406D7CD92B7563">#REF!</definedName>
    <definedName name="DFSSXLTag_Param_C92FBE3807A5144B9466334E26FD426F">#REF!</definedName>
    <definedName name="DFSSXLTag_Param_C98AE9CB3679754EB3F6201758F8FF71">#REF!</definedName>
    <definedName name="DFSSXLTag_Param_C9EA90709C928F44AB922BE593070623">#REF!</definedName>
    <definedName name="DFSSXLTag_Param_CA0B9BEEDB93C646938C9398573799D1">#REF!</definedName>
    <definedName name="DFSSXLTag_Param_CA0EB4EB8E92E845BD3B63D08A7347BD">#REF!</definedName>
    <definedName name="DFSSXLTag_Param_CA31EEBF9AE0A0409FB23B0C59AE6E84">#REF!</definedName>
    <definedName name="DFSSXLTag_Param_CAB19CEC681B8F44AC19688F7C4F9E81">#REF!</definedName>
    <definedName name="DFSSXLTag_Param_CB1891C6ED57FF4FABC7343E82BE4CAE">#REF!</definedName>
    <definedName name="DFSSXLTag_Param_CB240FDC25E0FF4A8D40B2F35642D254">#REF!</definedName>
    <definedName name="DFSSXLTag_Param_CB5CCDB0EBC53749B96AC85CD8404A18">#REF!</definedName>
    <definedName name="DFSSXLTag_Param_CB6E44CC50C1664D9BCFE946275F7186">#REF!</definedName>
    <definedName name="DFSSXLTag_Param_CB9C141CB3CBDB4F8F3814D056436DA2">#REF!</definedName>
    <definedName name="DFSSXLTag_Param_CBAAE3D9228BE04C9F5BB5CE50019F64">#REF!</definedName>
    <definedName name="DFSSXLTag_Param_CC3D9AFA05534B4782DD517747A5CF66">#REF!</definedName>
    <definedName name="DFSSXLTag_Param_CC40DF6C927C34449F418AC681BC9D23">#REF!</definedName>
    <definedName name="DFSSXLTag_Param_CC73A15CE382AA4C97D0EACF5C2B8F8A">#REF!</definedName>
    <definedName name="DFSSXLTag_Param_CC7F911B3A89A74BA1A931ECCF33B3E3">#REF!</definedName>
    <definedName name="DFSSXLTag_Param_CC817A13D6B43E42B58017AF40745CA7">#REF!</definedName>
    <definedName name="DFSSXLTag_Param_CC880308DADC0648898BD7E821AF8FDB">#REF!</definedName>
    <definedName name="DFSSXLTag_Param_CCA6C2561BB26C49BD654B044D244BB7">#REF!</definedName>
    <definedName name="DFSSXLTag_Param_CCD11102B3A59744A328E28E050BF5AA">#REF!</definedName>
    <definedName name="DFSSXLTag_Param_CCFDC41D38C76C4F8CD5187694B981FB">#REF!</definedName>
    <definedName name="DFSSXLTag_Param_CD715A0F3E03674A81B0B3DA6C2E0D94">#REF!</definedName>
    <definedName name="DFSSXLTag_Param_CDD67017C7E7284198CFEB0B71A099A1">#REF!</definedName>
    <definedName name="DFSSXLTag_Param_CDE67A435D572A48877A69D30DD12F02">#REF!</definedName>
    <definedName name="DFSSXLTag_Param_CE0E7FAFDD4DE843831829C6D6FC8A42">#REF!</definedName>
    <definedName name="DFSSXLTag_Param_CE358DA05FC1A64EBD3DDDC3B43713CD">#REF!</definedName>
    <definedName name="DFSSXLTag_Param_CF3932B2E55B9C4BA0D007E87110EE65">#REF!</definedName>
    <definedName name="DFSSXLTag_Param_CF47FD5C5B5EC04F91D0ABECDD6F93B3">#REF!</definedName>
    <definedName name="DFSSXLTag_Param_CF8C06802AB3DD4FB3F8A27C10CF9B82">#REF!</definedName>
    <definedName name="DFSSXLTag_Param_CFD1171D11E7C244A92CDA69CF2D9C71">#REF!</definedName>
    <definedName name="DFSSXLTag_Param_CFD6E96E7614814A8D408F393977E509">#REF!</definedName>
    <definedName name="DFSSXLTag_Param_CFFAFC88D065C74884B09BEB1A6738E5">#REF!</definedName>
    <definedName name="DFSSXLTag_Param_D0687E547C124B4390282DAB131DB84D">#REF!</definedName>
    <definedName name="DFSSXLTag_Param_D06C13B9ECAC384BA5F9DA13CF0C444F">#REF!</definedName>
    <definedName name="DFSSXLTag_Param_D0990D68B7EC50438660C0201F292233">#REF!</definedName>
    <definedName name="DFSSXLTag_Param_D0DF468DB763A74D8CC2D5EDCEF0BDC8">#REF!</definedName>
    <definedName name="DFSSXLTag_Param_D0FB2B42AC892C419B9FC3E004E36478">#REF!</definedName>
    <definedName name="DFSSXLTag_Param_D10688053319AC4EAE8453CBC091C0D3">#REF!</definedName>
    <definedName name="DFSSXLTag_Param_D117A4ADED9DEB4BBC86AE19710D5156">#REF!</definedName>
    <definedName name="DFSSXLTag_Param_D15A9A28F0DCD444814D67133A60C3F1">#REF!</definedName>
    <definedName name="DFSSXLTag_Param_D16DCCDD4BFE4C4BA4A3F83F404B78B2">#REF!</definedName>
    <definedName name="DFSSXLTag_Param_D1D8ACE72E25DB4182859D752A80F18A">#REF!</definedName>
    <definedName name="DFSSXLTag_Param_D1E159DC46BA1B4BB503007D0C33AC06">#REF!</definedName>
    <definedName name="DFSSXLTag_Param_D282F76A91B66A4A9F6CE306A32F1422">#REF!</definedName>
    <definedName name="DFSSXLTag_Param_D2E3124818A2904182A12C6131ED62E8">#REF!</definedName>
    <definedName name="DFSSXLTag_Param_D3428D11EB6C334BB39F280BB962A7BA">#REF!</definedName>
    <definedName name="DFSSXLTag_Param_D37BBD0FD846C74AB90254056B4EC829">#REF!</definedName>
    <definedName name="DFSSXLTag_Param_D3A73FA68234FE4199A28D129205A9CC">#REF!</definedName>
    <definedName name="DFSSXLTag_Param_D3E4626ED4EB434A84EF755517FAAB5B">#REF!</definedName>
    <definedName name="DFSSXLTag_Param_D40CC33EFA38864C9FD804E74B41EDA0">#REF!</definedName>
    <definedName name="DFSSXLTag_Param_D41BF06412B5544AA67D7E56E424B689">#REF!</definedName>
    <definedName name="DFSSXLTag_Param_D434FEC00F677F44B421703F8A0847DF">#REF!</definedName>
    <definedName name="DFSSXLTag_Param_D45A7C52A30C274A8FFA957F486A056E">#REF!</definedName>
    <definedName name="DFSSXLTag_Param_D4905C02E0024041BD13C12C86196821">#REF!</definedName>
    <definedName name="DFSSXLTag_Param_D4FCDD64D3A517439DC4C41F03187E2D">#REF!</definedName>
    <definedName name="DFSSXLTag_Param_D4FD8E8CF52899469DA76E466397399E">#REF!</definedName>
    <definedName name="DFSSXLTag_Param_D52A6F512299E7499FCA218483888888">#REF!</definedName>
    <definedName name="DFSSXLTag_Param_D57F47ECC52EAA41B0DD1DA92F1956A3">#REF!</definedName>
    <definedName name="DFSSXLTag_Param_D60ADF67AEBE3F44A713D52DD6BEEAF1">#REF!</definedName>
    <definedName name="DFSSXLTag_Param_D62353E73D7C5E4FA19147FBC0A1E482">#REF!</definedName>
    <definedName name="DFSSXLTag_Param_D6531E23A3F26847A6CA64D113B3C8D9">#REF!</definedName>
    <definedName name="DFSSXLTag_Param_D66060552E527643877226459F31FF18">#REF!</definedName>
    <definedName name="DFSSXLTag_Param_D6A89F8C71ACEB4995B4DACA62BD112D">#REF!</definedName>
    <definedName name="DFSSXLTag_Param_D6A99E31F0FD2F49B5DCB56D3A3B4B76">#REF!</definedName>
    <definedName name="DFSSXLTag_Param_D70C8A15604CCA40B3AA1CEFB358903E">#REF!</definedName>
    <definedName name="DFSSXLTag_Param_D768304162712548883693A5110D6D9A">#REF!</definedName>
    <definedName name="DFSSXLTag_Param_D76BBEFE3B948C4A84F42CEA2B983665">#REF!</definedName>
    <definedName name="DFSSXLTag_Param_D83465A7E858344DA1BD50792E5D48CF">#REF!</definedName>
    <definedName name="DFSSXLTag_Param_D83A0687E90314438357BA685A90DC0C">#REF!</definedName>
    <definedName name="DFSSXLTag_Param_D8622E44172C45449AFB52F32AF5D672">#REF!</definedName>
    <definedName name="DFSSXLTag_Param_D8A353D60F720A46B238C75863B2B51D">#REF!</definedName>
    <definedName name="DFSSXLTag_Param_D963DE8F2051E146BAF75C97FA66C121">#REF!</definedName>
    <definedName name="DFSSXLTag_Param_D9C78C5541F8434FB1FF61653429C62B">#REF!</definedName>
    <definedName name="DFSSXLTag_Param_DA102AA23F38E240B83F8E163F11BC2B">#REF!</definedName>
    <definedName name="DFSSXLTag_Param_DA25FDE65465EF4CA90DAA6A6862727C">#REF!</definedName>
    <definedName name="DFSSXLTag_Param_DA5C9E7F6DA9B54897A1369BC3EEEFFB">#REF!</definedName>
    <definedName name="DFSSXLTag_Param_DA5ED2886CA85142BEEF6CD6963612B3">#REF!</definedName>
    <definedName name="DFSSXLTag_Param_DA8DD88132973C409CCBCC903F8D29E3">#REF!</definedName>
    <definedName name="DFSSXLTag_Param_DB1C058F26B161419B5AE7C2797FCDF1">#REF!</definedName>
    <definedName name="DFSSXLTag_Param_DB61FE2ABDF91E40A33D87953EAFB3D6">#REF!</definedName>
    <definedName name="DFSSXLTag_Param_DC09501235703349838DFA26C9E584F6">#REF!</definedName>
    <definedName name="DFSSXLTag_Param_DCC120E0E966DA428046411C5565EB3B">#REF!</definedName>
    <definedName name="DFSSXLTag_Param_DCF3DD5FB844B74D9BBDC742124C4E3A">#REF!</definedName>
    <definedName name="DFSSXLTag_Param_DD0C6C1E051C134FB1A73761643F3A8A">#REF!</definedName>
    <definedName name="DFSSXLTag_Param_DD7815AB265949449FBAC83CA306E00C">#REF!</definedName>
    <definedName name="DFSSXLTag_Param_DDC399657DFD57458996D4546ED5DD59">#REF!</definedName>
    <definedName name="DFSSXLTag_Param_DDF8B5B586432247B3E8DAE90564B290">#REF!</definedName>
    <definedName name="DFSSXLTag_Param_DE2B069884C5D842B7A2EA8417B43AAB">#REF!</definedName>
    <definedName name="DFSSXLTag_Param_DE77A38007DAED4F949FEC76975CACDA">#REF!</definedName>
    <definedName name="DFSSXLTag_Param_DEABD121004ED346AB76903AA62C2FAE">#REF!</definedName>
    <definedName name="DFSSXLTag_Param_DECA7A29F56572458856572B09C8D299">#REF!</definedName>
    <definedName name="DFSSXLTag_Param_DED91FCF21E9AC47854944DC3095A3E9">#REF!</definedName>
    <definedName name="DFSSXLTag_Param_DEEA779FFDFCCC4EB20725D221FC47FC">#REF!</definedName>
    <definedName name="DFSSXLTag_Param_DF3754584C58A94C8D9C3DCBC44F930D">#REF!</definedName>
    <definedName name="DFSSXLTag_Param_DF63D45FFAC31245A191BB0E4A22F4C2">#REF!</definedName>
    <definedName name="DFSSXLTag_Param_DFA92C0E15D5F14795865BC822FFD495">#REF!</definedName>
    <definedName name="DFSSXLTag_Param_DFCFBFA529465344BF994F315C5FFFAC">#REF!</definedName>
    <definedName name="DFSSXLTag_Param_DFD6CDACFE822C4DAFEAFE6F6C5DC4BD">#REF!</definedName>
    <definedName name="DFSSXLTag_Param_E0A28911D6B07841A9D14B2FFECD2A97">#REF!</definedName>
    <definedName name="DFSSXLTag_Param_E0CA631B763C6E418AA219E94BA5D0BF">#REF!</definedName>
    <definedName name="DFSSXLTag_Param_E1249EDB8633BD43A6B9FC7F1427DD4E">#REF!</definedName>
    <definedName name="DFSSXLTag_Param_E1BEE3DD7842E445B51F6AC12D9921B1">#REF!</definedName>
    <definedName name="DFSSXLTag_Param_E1E42448C92BF44EB4FA40E18176E8ED">#REF!</definedName>
    <definedName name="DFSSXLTag_Param_E216CA8A63DCE74BA9F7078FA4AB2573">#REF!</definedName>
    <definedName name="DFSSXLTag_Param_E2199A6E0A33E9498145EA937FA00C02">#REF!</definedName>
    <definedName name="DFSSXLTag_Param_E23A0D478028B14DBA80DF226FE92EC2">#REF!</definedName>
    <definedName name="DFSSXLTag_Param_E275CADD17CEAA47A12162993D9DE1B8">#REF!</definedName>
    <definedName name="DFSSXLTag_Param_E28F4D08E220E34E850E8474F3BE5703">#REF!</definedName>
    <definedName name="DFSSXLTag_Param_E2E0CD6F7F6D4749B0826386B21299A6">#REF!</definedName>
    <definedName name="DFSSXLTag_Param_E349FCA504333749973C285EE90903A3">#REF!</definedName>
    <definedName name="DFSSXLTag_Param_E3AD90982F66694EB5FA0EE2E4C3DB65">#REF!</definedName>
    <definedName name="DFSSXLTag_Param_E3BBB8685AF328409ADF73C31BDA0671">#REF!</definedName>
    <definedName name="DFSSXLTag_Param_E3BFEE44ADF48940803A170FF3F2CC9A">#REF!</definedName>
    <definedName name="DFSSXLTag_Param_E3C373703DE9B0438606047A5DB8A5D1">#REF!</definedName>
    <definedName name="DFSSXLTag_Param_E3CBA59B4B907E40A45AAAD7F535BD4C">#REF!</definedName>
    <definedName name="DFSSXLTag_Param_E44678DDCF2CCB42ACAA4DB550E37851">#REF!</definedName>
    <definedName name="DFSSXLTag_Param_E495824BEF009247BD954A82A1865C22">#REF!</definedName>
    <definedName name="DFSSXLTag_Param_E4966308B267254B8AA8E638E37B70CC">#REF!</definedName>
    <definedName name="DFSSXLTag_Param_E4AF1731C81FD9419F7405C9D354DABF">#REF!</definedName>
    <definedName name="DFSSXLTag_Param_E4C3FED27D057048A0C8CB181D38A730">#REF!</definedName>
    <definedName name="DFSSXLTag_Param_E50FE1954056F249B6E34793F99A7FA9">#REF!</definedName>
    <definedName name="DFSSXLTag_Param_E54AC2474C19894FA840AFCA2E94AE48">#REF!</definedName>
    <definedName name="DFSSXLTag_Param_E58B43036466974595A007FB5EB40DFA">#REF!</definedName>
    <definedName name="DFSSXLTag_Param_E5A5E7853237774989012FBFA9AFD3A2">#REF!</definedName>
    <definedName name="DFSSXLTag_Param_E5ED4C937A93C143A2EE4B83DD92E9B9">#REF!</definedName>
    <definedName name="DFSSXLTag_Param_E5EDB3E0788C9743B5376843755D5C07">#REF!</definedName>
    <definedName name="DFSSXLTag_Param_E5F262F4D7FF87468FFBC3E04A1A369E">#REF!</definedName>
    <definedName name="DFSSXLTag_Param_E61445DCD502E84FAB1468CAD2AF54C3">#REF!</definedName>
    <definedName name="DFSSXLTag_Param_E61549D8B7228E44BFD60DE3A6BAEF69">#REF!</definedName>
    <definedName name="DFSSXLTag_Param_E617D653037A2B4680A1E2189AD9961E">#REF!</definedName>
    <definedName name="DFSSXLTag_Param_E6E475D3217D0B478A474F80FC729D99">#REF!</definedName>
    <definedName name="DFSSXLTag_Param_E6F09D732E92D64191FBE89EA0FD9EF8">#REF!</definedName>
    <definedName name="DFSSXLTag_Param_E706FA22A4D44C4F9C6DCEBD2C1FFB4E">#REF!</definedName>
    <definedName name="DFSSXLTag_Param_E72A24038E4FA9429CAEE8A09AAD281D">#REF!</definedName>
    <definedName name="DFSSXLTag_Param_E79BB112FBCC33439E2FD26A75D261D8">#REF!</definedName>
    <definedName name="DFSSXLTag_Param_E7E614EC9E2AC94CB1240EF67DAA66AF">#REF!</definedName>
    <definedName name="DFSSXLTag_Param_E853B2CE403D4144BD811D3E4AA5E7FE">#REF!</definedName>
    <definedName name="DFSSXLTag_Param_E857EB9505CC644FABC22E0B24492031">#REF!</definedName>
    <definedName name="DFSSXLTag_Param_E86A56914B478341BB94DB9B6CCFCE72">#REF!</definedName>
    <definedName name="DFSSXLTag_Param_E8DA30F3884D1242AB349EB2ACA60D07">#REF!</definedName>
    <definedName name="DFSSXLTag_Param_E95ADF7B2F397B4A98A531BC5FB348FC">#REF!</definedName>
    <definedName name="DFSSXLTag_Param_E96B1B9D5D07694189D55285E314C987">#REF!</definedName>
    <definedName name="DFSSXLTag_Param_E96B8B57BA01354BBA0B09AA60911250">#REF!</definedName>
    <definedName name="DFSSXLTag_Param_E99D7F7D66F86E4296DD5FF25D758743">#REF!</definedName>
    <definedName name="DFSSXLTag_Param_E99EF8E25314DC44B2A432FE708C30F9">#REF!</definedName>
    <definedName name="DFSSXLTag_Param_E9AC05D54E37294697D4D111DE464B75">#REF!</definedName>
    <definedName name="DFSSXLTag_Param_E9D8BD44EED5274088E2A159FA44CC41">#REF!</definedName>
    <definedName name="DFSSXLTag_Param_EA1DA068ABC4D348A13412AF1E8B75A6">#REF!</definedName>
    <definedName name="DFSSXLTag_Param_EA69587DEA33BC43B6DA8EE233FC73DB">#REF!</definedName>
    <definedName name="DFSSXLTag_Param_EAB5A661BCF23249A1B14FE689BF8988">#REF!</definedName>
    <definedName name="DFSSXLTag_Param_EAFA1CC7AE2E8849BDBE5B84782FB03F">#REF!</definedName>
    <definedName name="DFSSXLTag_Param_EB20DE02915B7046A1CA6FDF2917C3FF">#REF!</definedName>
    <definedName name="DFSSXLTag_Param_EB474679A3BE554B974B868DEBD740F6">#REF!</definedName>
    <definedName name="DFSSXLTag_Param_EB6232D3F303DD45BF8F66820B3AD488">#REF!</definedName>
    <definedName name="DFSSXLTag_Param_EB7D3E18FF8C2B45A0721242BEF8E1C6">#REF!</definedName>
    <definedName name="DFSSXLTag_Param_EB908C784ED3C343B1AC06D68967B2BB">#REF!</definedName>
    <definedName name="DFSSXLTag_Param_EB9C57D33630D24D8AAE983977601A92">#REF!</definedName>
    <definedName name="DFSSXLTag_Param_EC0868DB28310F40AD1415BA342F8811">#REF!</definedName>
    <definedName name="DFSSXLTag_Param_ECA63654F203D547BD58DB2E166228C8">#REF!</definedName>
    <definedName name="DFSSXLTag_Param_ED1EA56AB436CE46BF161E1FB2DF9A2A">#REF!</definedName>
    <definedName name="DFSSXLTag_Param_ED2A8847D80955409D077F08D1B71320">#REF!</definedName>
    <definedName name="DFSSXLTag_Param_ED5F9705505BDD478A720C2CB041591A">#REF!</definedName>
    <definedName name="DFSSXLTag_Param_ED856C84869F4C4DBE5C5CE5A140E072">#REF!</definedName>
    <definedName name="DFSSXLTag_Param_EDABCF2EB491274C9FFDF3195B0CF552">#REF!</definedName>
    <definedName name="DFSSXLTag_Param_EE14FE578A35654CBC36F06102B37459">#REF!</definedName>
    <definedName name="DFSSXLTag_Param_EE63658D420DDE45868F315C16B2AB5C">#REF!</definedName>
    <definedName name="DFSSXLTag_Param_EE8BC53E09BC52489399FA17DF557291">#REF!</definedName>
    <definedName name="DFSSXLTag_Param_EF018D10DD7A1D42891CDA2B2050B2B9">#REF!</definedName>
    <definedName name="DFSSXLTag_Param_EF10021514DE914793E89F84CD2BB194">#REF!</definedName>
    <definedName name="DFSSXLTag_Param_EF3A88F0F6E5B74984C9DEB9D45FA6A0">#REF!</definedName>
    <definedName name="DFSSXLTag_Param_EFA3E43FEB4BD343BC35B15D68CD9FD6">#REF!</definedName>
    <definedName name="DFSSXLTag_Param_EFE88666E4F6AF4F9571F0EFFFEACEF1">#REF!</definedName>
    <definedName name="DFSSXLTag_Param_EFF7C6DBB5616F4F89E71760ED79AAB3">#REF!</definedName>
    <definedName name="DFSSXLTag_Param_F050E44DD4ABA24B97A13597F260B7C1">#REF!</definedName>
    <definedName name="DFSSXLTag_Param_F05C4EF0AAA11E4ABE760C4026D41B19">#REF!</definedName>
    <definedName name="DFSSXLTag_Param_F0A62733C6ECEF4FBCC3C2AC9075E25B">#REF!</definedName>
    <definedName name="DFSSXLTag_Param_F0B1F922039B3C4689897BCBF2113B12">#REF!</definedName>
    <definedName name="DFSSXLTag_Param_F0C8E584273817428FCA1308D9814A94">#REF!</definedName>
    <definedName name="DFSSXLTag_Param_F20894FB84E96A458F1BE3D748A2C166">#REF!</definedName>
    <definedName name="DFSSXLTag_Param_F2AE98B2A1F8BE48A9C61C6A69CBE0F7">#REF!</definedName>
    <definedName name="DFSSXLTag_Param_F2D3FD92D8C4F34A97195F0270CC208F">#REF!</definedName>
    <definedName name="DFSSXLTag_Param_F3A5DD570010C941999BC77F0581F0FD">#REF!</definedName>
    <definedName name="DFSSXLTag_Param_F3AC43BE81FE08408388147D4DCFCC8D">#REF!</definedName>
    <definedName name="DFSSXLTag_Param_F42D57103CC7494EB54DCE6CE153ED45">#REF!</definedName>
    <definedName name="DFSSXLTag_Param_F448ED4E652AF440A4B3BD3D6E96139E">#REF!</definedName>
    <definedName name="DFSSXLTag_Param_F4813A698A4A2344A800689CF90CC9E5">#REF!</definedName>
    <definedName name="DFSSXLTag_Param_F52C238907481D4ABD3BC403140E3D2D">#REF!</definedName>
    <definedName name="DFSSXLTag_Param_F530C795A0FF88499713A77C24B6D402">#REF!</definedName>
    <definedName name="DFSSXLTag_Param_F561F30C1DA338468C093C30D7CDD7B6">#REF!</definedName>
    <definedName name="DFSSXLTag_Param_F57BB7357B5722499242C6037D877BCE">#REF!</definedName>
    <definedName name="DFSSXLTag_Param_F5DF843C4E1613458D9192C18816FC21">#REF!</definedName>
    <definedName name="DFSSXLTag_Param_F62619BEEB02B34AA065111CCD259501">#REF!</definedName>
    <definedName name="DFSSXLTag_Param_F6A1847039CF0140B9ACEBEE561838B8">#REF!</definedName>
    <definedName name="DFSSXLTag_Param_F6BE0B36A795A445B0A3778A8376831A">#REF!</definedName>
    <definedName name="DFSSXLTag_Param_F709E1D56F409D4585495FED202AAB44">#REF!</definedName>
    <definedName name="DFSSXLTag_Param_F734925C7454124F9CA06B90BAB35D8C">#REF!</definedName>
    <definedName name="DFSSXLTag_Param_F7458311956B55489E1025A1045B7950">#REF!</definedName>
    <definedName name="DFSSXLTag_Param_F7B1AF3F3D35D241AE2629A64851AAA4">#REF!</definedName>
    <definedName name="DFSSXLTag_Param_F7BC734FC4D5354A8093438734DA519E">#REF!</definedName>
    <definedName name="DFSSXLTag_Param_F7D7F120C167314080CE9F9D7A16BF4A">#REF!</definedName>
    <definedName name="DFSSXLTag_Param_F819905097FF744A81C541D682F5CAAC">#REF!</definedName>
    <definedName name="DFSSXLTag_Param_F890EE5382DA7349AB4A462F4C4023EA">#REF!</definedName>
    <definedName name="DFSSXLTag_Param_F926785C3A923943AF5440B2285641A1">#REF!</definedName>
    <definedName name="DFSSXLTag_Param_F93663F41436944A9D9883AE7B7DBC49">#REF!</definedName>
    <definedName name="DFSSXLTag_Param_F9FA769881F7E544951C981AC5B5F7DE">#REF!</definedName>
    <definedName name="DFSSXLTag_Param_FA95FF7403047B459E7F0F12AAA16881">#REF!</definedName>
    <definedName name="DFSSXLTag_Param_FAD3670CB2328B448D3F100C50A80A59">#REF!</definedName>
    <definedName name="DFSSXLTag_Param_FADF5DB3F4706D47929CD72FD44266D6">#REF!</definedName>
    <definedName name="DFSSXLTag_Param_FB105B8C6FD7AC4C94ADE49923617FA5">#REF!</definedName>
    <definedName name="DFSSXLTag_Param_FB18601487AF45409CCBE592D5984F66">#REF!</definedName>
    <definedName name="DFSSXLTag_Param_FB1C3F52D3842B49A40C97ED835306FB">#REF!</definedName>
    <definedName name="DFSSXLTag_Param_FB20C79462323F41A44C9C531C4D9244">#REF!</definedName>
    <definedName name="DFSSXLTag_Param_FB4BA2F53BC6C345961F3601A3EDE558">#REF!</definedName>
    <definedName name="DFSSXLTag_Param_FB68E3576C81BA42B8A024A1F4F0F795">#REF!</definedName>
    <definedName name="DFSSXLTag_Param_FB6AFB0102BEFE4EA57EC5535BEB83FA">#REF!</definedName>
    <definedName name="DFSSXLTag_Param_FC32A05B19E03F4CAF9F691864F2596A">#REF!</definedName>
    <definedName name="DFSSXLTag_Param_FC441B64FA762943841AE04E86E79173">#REF!</definedName>
    <definedName name="DFSSXLTag_Param_FC585FF24F204145AE61A121E26BF985">#REF!</definedName>
    <definedName name="DFSSXLTag_Param_FC8A99041ADFA745AC00FCBFFA8ECF88">#REF!</definedName>
    <definedName name="DFSSXLTag_Param_FCC178622514B84494769250DBF42EE4">#REF!</definedName>
    <definedName name="DFSSXLTag_Param_FCE523F303154E428E4C307D6A3EAF78">#REF!</definedName>
    <definedName name="DFSSXLTag_Param_FD38F58309EA164AAF4AF0D716404997">#REF!</definedName>
    <definedName name="DFSSXLTag_Param_FD85724DF4CFEB489A30047B29C08C8F">#REF!</definedName>
    <definedName name="DFSSXLTag_Param_FD95C5C0820DE64AAD2C8D0CD26E928A">#REF!</definedName>
    <definedName name="DFSSXLTag_Param_FD98467A054C1E45B783B638D20408E1">#REF!</definedName>
    <definedName name="DFSSXLTag_Param_FE13561769E58D49A12541CBDD0F0AF4">#REF!</definedName>
    <definedName name="DFSSXLTag_Param_FE97325D6892B64A9887FDA125B2AD10">#REF!</definedName>
    <definedName name="DFSSXLTag_Param_FF25091DD68C904FBD8B7D549909B13B">#REF!</definedName>
    <definedName name="DFSSXLTag_Param_FF725F8446A8A04DAE6458A723C1031D">#REF!</definedName>
    <definedName name="DFSSXLTag_Param_FFD0BFB89D9BD44EAE7940DEB18A1624">#REF!</definedName>
    <definedName name="Direct_POMC_Maintenance_Renewal">#REF!</definedName>
    <definedName name="dist_fp">#REF!</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#REF!</definedName>
    <definedName name="entry1" localSheetId="6">#REF!</definedName>
    <definedName name="entry1" localSheetId="7">#REF!</definedName>
    <definedName name="entry1" localSheetId="8">#REF!</definedName>
    <definedName name="entry1" localSheetId="9">#REF!</definedName>
    <definedName name="entry1">#REF!</definedName>
    <definedName name="exhibits1" localSheetId="3">#REF!</definedName>
    <definedName name="exhibits1" localSheetId="6">#REF!</definedName>
    <definedName name="exhibits1" localSheetId="7">#REF!</definedName>
    <definedName name="exhibits1" localSheetId="8">#REF!</definedName>
    <definedName name="exhibits1" localSheetId="9">#REF!</definedName>
    <definedName name="exhibits1">#REF!</definedName>
    <definedName name="fff" localSheetId="3">#REF!</definedName>
    <definedName name="fff" localSheetId="6">#REF!</definedName>
    <definedName name="fff" localSheetId="7">#REF!</definedName>
    <definedName name="fff" localSheetId="8">#REF!</definedName>
    <definedName name="fff" localSheetId="9">#REF!</definedName>
    <definedName name="fff">#REF!</definedName>
    <definedName name="FSoPacific" localSheetId="3">#REF!</definedName>
    <definedName name="FSoPacific" localSheetId="6">#REF!</definedName>
    <definedName name="FSoPacific" localSheetId="7">#REF!</definedName>
    <definedName name="FSoPacific" localSheetId="8">#REF!</definedName>
    <definedName name="FSoPacific" localSheetId="9">#REF!</definedName>
    <definedName name="FSoPacific">#REF!</definedName>
    <definedName name="gc" localSheetId="3">#REF!</definedName>
    <definedName name="gc" localSheetId="6">#REF!</definedName>
    <definedName name="gc" localSheetId="7">#REF!</definedName>
    <definedName name="gc" localSheetId="8">#REF!</definedName>
    <definedName name="gc" localSheetId="9">#REF!</definedName>
    <definedName name="gc">#REF!</definedName>
    <definedName name="gcgc" localSheetId="3">#REF!</definedName>
    <definedName name="gcgc" localSheetId="6">#REF!</definedName>
    <definedName name="gcgc" localSheetId="7">#REF!</definedName>
    <definedName name="gcgc" localSheetId="8">#REF!</definedName>
    <definedName name="gcgc" localSheetId="9">#REF!</definedName>
    <definedName name="gcgc">#REF!</definedName>
    <definedName name="gcgc1" localSheetId="3">#REF!</definedName>
    <definedName name="gcgc1" localSheetId="6">#REF!</definedName>
    <definedName name="gcgc1" localSheetId="7">#REF!</definedName>
    <definedName name="gcgc1" localSheetId="8">#REF!</definedName>
    <definedName name="gcgc1" localSheetId="9">#REF!</definedName>
    <definedName name="gcgc1">#REF!</definedName>
    <definedName name="gvv_fp">#REF!</definedName>
    <definedName name="HL_Sheet_Main_4">#REF!</definedName>
    <definedName name="iLevelHighlightingNameWaterfall" localSheetId="3">#REF!</definedName>
    <definedName name="iLevelHighlightingNameWaterfall">#REF!</definedName>
    <definedName name="iLevelHighlightingNameWorth" localSheetId="3">#REF!</definedName>
    <definedName name="iLevelHighlightingNameWorth">#REF!</definedName>
    <definedName name="INTERNET" localSheetId="3">#REF!</definedName>
    <definedName name="INTERNET" localSheetId="6">#REF!</definedName>
    <definedName name="INTERNET" localSheetId="7">#REF!</definedName>
    <definedName name="INTERNET" localSheetId="8">#REF!</definedName>
    <definedName name="INTERNET" localSheetId="9">#REF!</definedName>
    <definedName name="INTERNET">#REF!</definedName>
    <definedName name="listings_p_seller">#REF!</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nnn" localSheetId="3">#REF!</definedName>
    <definedName name="mnnn" localSheetId="6">#REF!</definedName>
    <definedName name="mnnn" localSheetId="7">#REF!</definedName>
    <definedName name="mnnn" localSheetId="8">#REF!</definedName>
    <definedName name="mnnn" localSheetId="9">#REF!</definedName>
    <definedName name="mnnn">#REF!</definedName>
    <definedName name="n">#REF!</definedName>
    <definedName name="ok" localSheetId="3">#REF!</definedName>
    <definedName name="ok" localSheetId="6">#REF!</definedName>
    <definedName name="ok" localSheetId="7">#REF!</definedName>
    <definedName name="ok" localSheetId="8">#REF!</definedName>
    <definedName name="ok" localSheetId="9">#REF!</definedName>
    <definedName name="ok">#REF!</definedName>
    <definedName name="POMC_Maintenance_Renewal">#REF!</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#REF!</definedName>
    <definedName name="print" localSheetId="6">#REF!</definedName>
    <definedName name="print" localSheetId="7">#REF!</definedName>
    <definedName name="print" localSheetId="8">#REF!</definedName>
    <definedName name="print" localSheetId="9">#REF!</definedName>
    <definedName name="print">#REF!</definedName>
    <definedName name="Print_AreA2" localSheetId="3">#REF!</definedName>
    <definedName name="Print_AreA2">#REF!</definedName>
    <definedName name="Print_Range_1" localSheetId="3">#REF!</definedName>
    <definedName name="Print_Range_1">#REF!</definedName>
    <definedName name="print1" localSheetId="3">#REF!</definedName>
    <definedName name="print1" localSheetId="6">#REF!</definedName>
    <definedName name="print1" localSheetId="7">#REF!</definedName>
    <definedName name="print1" localSheetId="8">#REF!</definedName>
    <definedName name="print1" localSheetId="9">#REF!</definedName>
    <definedName name="print1">#REF!</definedName>
    <definedName name="Quarterly" localSheetId="3">#REF!</definedName>
    <definedName name="Quarterly" localSheetId="6">#REF!</definedName>
    <definedName name="Quarterly" localSheetId="7">#REF!</definedName>
    <definedName name="Quarterly" localSheetId="8">#REF!</definedName>
    <definedName name="Quarterly" localSheetId="9">#REF!</definedName>
    <definedName name="Quarterly">#REF!</definedName>
    <definedName name="Quarterly1" localSheetId="3">#REF!</definedName>
    <definedName name="Quarterly1" localSheetId="6">#REF!</definedName>
    <definedName name="Quarterly1" localSheetId="7">#REF!</definedName>
    <definedName name="Quarterly1" localSheetId="8">#REF!</definedName>
    <definedName name="Quarterly1" localSheetId="9">#REF!</definedName>
    <definedName name="Quarterly1">#REF!</definedName>
    <definedName name="Revenue_CDN">#REF!</definedName>
    <definedName name="sdf" localSheetId="3">#REF!</definedName>
    <definedName name="sdf" localSheetId="6">#REF!</definedName>
    <definedName name="sdf" localSheetId="7">#REF!</definedName>
    <definedName name="sdf" localSheetId="8">#REF!</definedName>
    <definedName name="sdf" localSheetId="9">#REF!</definedName>
    <definedName name="sdf">#REF!</definedName>
    <definedName name="sf" localSheetId="3">#REF!</definedName>
    <definedName name="sf" localSheetId="6">#REF!</definedName>
    <definedName name="sf" localSheetId="7">#REF!</definedName>
    <definedName name="sf" localSheetId="8">#REF!</definedName>
    <definedName name="sf" localSheetId="9">#REF!</definedName>
    <definedName name="sf">#REF!</definedName>
    <definedName name="sold_p_buyer">#REF!</definedName>
    <definedName name="solver_opt">#REF!</definedName>
    <definedName name="Staffing">#REF!</definedName>
    <definedName name="Support4" localSheetId="3">#REF!</definedName>
    <definedName name="Support4" localSheetId="6">#REF!</definedName>
    <definedName name="Support4" localSheetId="7">#REF!</definedName>
    <definedName name="Support4" localSheetId="8">#REF!</definedName>
    <definedName name="Support4" localSheetId="9">#REF!</definedName>
    <definedName name="Support4">#REF!</definedName>
    <definedName name="tax" localSheetId="3">#REF!</definedName>
    <definedName name="tax" localSheetId="6">#REF!</definedName>
    <definedName name="tax" localSheetId="7">#REF!</definedName>
    <definedName name="tax" localSheetId="8">#REF!</definedName>
    <definedName name="tax" localSheetId="9">#REF!</definedName>
    <definedName name="tax">#REF!</definedName>
    <definedName name="Tax_Rate">#REF!</definedName>
    <definedName name="test" localSheetId="3">#REF!</definedName>
    <definedName name="test">#REF!</definedName>
    <definedName name="US_Summary" localSheetId="3">#REF!</definedName>
    <definedName name="US_Summary">#REF!</definedName>
    <definedName name="wavylws" localSheetId="3">#REF!</definedName>
    <definedName name="wavylws" localSheetId="6">#REF!</definedName>
    <definedName name="wavylws" localSheetId="7">#REF!</definedName>
    <definedName name="wavylws" localSheetId="8">#REF!</definedName>
    <definedName name="wavylws" localSheetId="9">#REF!</definedName>
    <definedName name="wavylws">#REF!</definedName>
    <definedName name="wishlws" localSheetId="3">#REF!</definedName>
    <definedName name="wishlws" localSheetId="6">#REF!</definedName>
    <definedName name="wishlws" localSheetId="7">#REF!</definedName>
    <definedName name="wishlws" localSheetId="8">#REF!</definedName>
    <definedName name="wishlws" localSheetId="9">#REF!</definedName>
    <definedName name="wishlws">#REF!</definedName>
    <definedName name="wrn.Actual._.Data._.Entry." localSheetId="3">#REF!</definedName>
    <definedName name="wrn.Actual._.Data._.Entry." localSheetId="6">#REF!</definedName>
    <definedName name="wrn.Actual._.Data._.Entry." localSheetId="7">#REF!</definedName>
    <definedName name="wrn.Actual._.Data._.Entry." localSheetId="8">#REF!</definedName>
    <definedName name="wrn.Actual._.Data._.Entry." localSheetId="9">#REF!</definedName>
    <definedName name="wrn.Actual._.Data._.Entry.">#REF!</definedName>
    <definedName name="wrn.All." localSheetId="3">#REF!</definedName>
    <definedName name="wrn.All." localSheetId="6">#REF!</definedName>
    <definedName name="wrn.All." localSheetId="7">#REF!</definedName>
    <definedName name="wrn.All." localSheetId="8">#REF!</definedName>
    <definedName name="wrn.All." localSheetId="9">#REF!</definedName>
    <definedName name="wrn.All.">#REF!</definedName>
    <definedName name="wrn.All._.Sheets." localSheetId="3">#REF!</definedName>
    <definedName name="wrn.All._.Sheets." localSheetId="6">#REF!</definedName>
    <definedName name="wrn.All._.Sheets." localSheetId="7">#REF!</definedName>
    <definedName name="wrn.All._.Sheets." localSheetId="8">#REF!</definedName>
    <definedName name="wrn.All._.Sheets." localSheetId="9">#REF!</definedName>
    <definedName name="wrn.All._.Sheets.">#REF!</definedName>
    <definedName name="wrn.Annual_n_Quarterly." localSheetId="3">#REF!</definedName>
    <definedName name="wrn.Annual_n_Quarterly." localSheetId="6">#REF!</definedName>
    <definedName name="wrn.Annual_n_Quarterly." localSheetId="7">#REF!</definedName>
    <definedName name="wrn.Annual_n_Quarterly." localSheetId="8">#REF!</definedName>
    <definedName name="wrn.Annual_n_Quarterly." localSheetId="9">#REF!</definedName>
    <definedName name="wrn.Annual_n_Quarterly.">#REF!</definedName>
    <definedName name="wrn.BBE._.Budget._.Draft." localSheetId="3">#REF!</definedName>
    <definedName name="wrn.BBE._.Budget._.Draft." localSheetId="6">#REF!</definedName>
    <definedName name="wrn.BBE._.Budget._.Draft." localSheetId="7">#REF!</definedName>
    <definedName name="wrn.BBE._.Budget._.Draft." localSheetId="8">#REF!</definedName>
    <definedName name="wrn.BBE._.Budget._.Draft." localSheetId="9">#REF!</definedName>
    <definedName name="wrn.BBE._.Budget._.Draft.">#REF!</definedName>
    <definedName name="wrn.Board._.Forecast." localSheetId="3">#REF!</definedName>
    <definedName name="wrn.Board._.Forecast." localSheetId="6">#REF!</definedName>
    <definedName name="wrn.Board._.Forecast." localSheetId="7">#REF!</definedName>
    <definedName name="wrn.Board._.Forecast." localSheetId="8">#REF!</definedName>
    <definedName name="wrn.Board._.Forecast." localSheetId="9">#REF!</definedName>
    <definedName name="wrn.Board._.Forecast.">#REF!</definedName>
    <definedName name="wrn.dcf." localSheetId="3">#REF!</definedName>
    <definedName name="wrn.dcf." localSheetId="6">#REF!</definedName>
    <definedName name="wrn.dcf." localSheetId="7">#REF!</definedName>
    <definedName name="wrn.dcf." localSheetId="8">#REF!</definedName>
    <definedName name="wrn.dcf." localSheetId="9">#REF!</definedName>
    <definedName name="wrn.dcf.">#REF!</definedName>
    <definedName name="wrn.FCB." localSheetId="3">#REF!</definedName>
    <definedName name="wrn.FCB." localSheetId="6">#REF!</definedName>
    <definedName name="wrn.FCB." localSheetId="7">#REF!</definedName>
    <definedName name="wrn.FCB." localSheetId="8">#REF!</definedName>
    <definedName name="wrn.FCB." localSheetId="9">#REF!</definedName>
    <definedName name="wrn.FCB.">#REF!</definedName>
    <definedName name="wrn.fcb2" localSheetId="3">#REF!</definedName>
    <definedName name="wrn.fcb2" localSheetId="6">#REF!</definedName>
    <definedName name="wrn.fcb2" localSheetId="7">#REF!</definedName>
    <definedName name="wrn.fcb2" localSheetId="8">#REF!</definedName>
    <definedName name="wrn.fcb2" localSheetId="9">#REF!</definedName>
    <definedName name="wrn.fcb2">#REF!</definedName>
    <definedName name="wrn.Financials." localSheetId="3">#REF!</definedName>
    <definedName name="wrn.Financials." localSheetId="6">#REF!</definedName>
    <definedName name="wrn.Financials." localSheetId="7">#REF!</definedName>
    <definedName name="wrn.Financials." localSheetId="8">#REF!</definedName>
    <definedName name="wrn.Financials." localSheetId="9">#REF!</definedName>
    <definedName name="wrn.Financials.">#REF!</definedName>
    <definedName name="wrn.formulas." localSheetId="3">#REF!</definedName>
    <definedName name="wrn.formulas." localSheetId="6">#REF!</definedName>
    <definedName name="wrn.formulas." localSheetId="7">#REF!</definedName>
    <definedName name="wrn.formulas." localSheetId="8">#REF!</definedName>
    <definedName name="wrn.formulas." localSheetId="9">#REF!</definedName>
    <definedName name="wrn.formulas.">#REF!</definedName>
    <definedName name="wrn.IPO._.Valuation." localSheetId="3">#REF!</definedName>
    <definedName name="wrn.IPO._.Valuation." localSheetId="6">#REF!</definedName>
    <definedName name="wrn.IPO._.Valuation." localSheetId="7">#REF!</definedName>
    <definedName name="wrn.IPO._.Valuation." localSheetId="8">#REF!</definedName>
    <definedName name="wrn.IPO._.Valuation." localSheetId="9">#REF!</definedName>
    <definedName name="wrn.IPO._.Valuation.">#REF!</definedName>
    <definedName name="wrn.LBO._.Summary." localSheetId="3">#REF!</definedName>
    <definedName name="wrn.LBO._.Summary." localSheetId="6">#REF!</definedName>
    <definedName name="wrn.LBO._.Summary." localSheetId="7">#REF!</definedName>
    <definedName name="wrn.LBO._.Summary." localSheetId="8">#REF!</definedName>
    <definedName name="wrn.LBO._.Summary." localSheetId="9">#REF!</definedName>
    <definedName name="wrn.LBO._.Summary.">#REF!</definedName>
    <definedName name="wrn.Market._.Share._.Report." localSheetId="3">#REF!</definedName>
    <definedName name="wrn.Market._.Share._.Report." localSheetId="6">#REF!</definedName>
    <definedName name="wrn.Market._.Share._.Report." localSheetId="7">#REF!</definedName>
    <definedName name="wrn.Market._.Share._.Report." localSheetId="8">#REF!</definedName>
    <definedName name="wrn.Market._.Share._.Report." localSheetId="9">#REF!</definedName>
    <definedName name="wrn.Market._.Share._.Report.">#REF!</definedName>
    <definedName name="wrn.May._.31._.2000." localSheetId="3">#REF!</definedName>
    <definedName name="wrn.May._.31._.2000." localSheetId="6">#REF!</definedName>
    <definedName name="wrn.May._.31._.2000." localSheetId="7">#REF!</definedName>
    <definedName name="wrn.May._.31._.2000." localSheetId="8">#REF!</definedName>
    <definedName name="wrn.May._.31._.2000." localSheetId="9">#REF!</definedName>
    <definedName name="wrn.May._.31._.2000.">#REF!</definedName>
    <definedName name="wrn.print." localSheetId="3">#REF!</definedName>
    <definedName name="wrn.print." localSheetId="6">#REF!</definedName>
    <definedName name="wrn.print." localSheetId="7">#REF!</definedName>
    <definedName name="wrn.print." localSheetId="8">#REF!</definedName>
    <definedName name="wrn.print." localSheetId="9">#REF!</definedName>
    <definedName name="wrn.print.">#REF!</definedName>
    <definedName name="wrn.Print._.All._.A4." localSheetId="3">#REF!</definedName>
    <definedName name="wrn.Print._.All._.A4." localSheetId="6">#REF!</definedName>
    <definedName name="wrn.Print._.All._.A4." localSheetId="7">#REF!</definedName>
    <definedName name="wrn.Print._.All._.A4." localSheetId="8">#REF!</definedName>
    <definedName name="wrn.Print._.All._.A4." localSheetId="9">#REF!</definedName>
    <definedName name="wrn.Print._.All._.A4.">#REF!</definedName>
    <definedName name="wrn.Print._.all._.exhibits." localSheetId="3">#REF!</definedName>
    <definedName name="wrn.Print._.all._.exhibits." localSheetId="6">#REF!</definedName>
    <definedName name="wrn.Print._.all._.exhibits." localSheetId="7">#REF!</definedName>
    <definedName name="wrn.Print._.all._.exhibits." localSheetId="8">#REF!</definedName>
    <definedName name="wrn.Print._.all._.exhibits." localSheetId="9">#REF!</definedName>
    <definedName name="wrn.Print._.all._.exhibits.">#REF!</definedName>
    <definedName name="wrn.Print._.All._.Letter." localSheetId="3">#REF!</definedName>
    <definedName name="wrn.Print._.All._.Letter." localSheetId="6">#REF!</definedName>
    <definedName name="wrn.Print._.All._.Letter." localSheetId="7">#REF!</definedName>
    <definedName name="wrn.Print._.All._.Letter." localSheetId="8">#REF!</definedName>
    <definedName name="wrn.Print._.All._.Letter." localSheetId="9">#REF!</definedName>
    <definedName name="wrn.Print._.All._.Letter.">#REF!</definedName>
    <definedName name="wrn.Print._.All._.Pages." localSheetId="3">#REF!</definedName>
    <definedName name="wrn.Print._.All._.Pages." localSheetId="6">#REF!</definedName>
    <definedName name="wrn.Print._.All._.Pages." localSheetId="7">#REF!</definedName>
    <definedName name="wrn.Print._.All._.Pages." localSheetId="8">#REF!</definedName>
    <definedName name="wrn.Print._.All._.Pages." localSheetId="9">#REF!</definedName>
    <definedName name="wrn.Print._.All._.Pages.">#REF!</definedName>
    <definedName name="wrn.Print._.all._.workpapers._.and._.exhibits." localSheetId="3">#REF!</definedName>
    <definedName name="wrn.Print._.all._.workpapers._.and._.exhibits." localSheetId="6">#REF!</definedName>
    <definedName name="wrn.Print._.all._.workpapers._.and._.exhibits." localSheetId="7">#REF!</definedName>
    <definedName name="wrn.Print._.all._.workpapers._.and._.exhibits." localSheetId="8">#REF!</definedName>
    <definedName name="wrn.Print._.all._.workpapers._.and._.exhibits." localSheetId="9">#REF!</definedName>
    <definedName name="wrn.Print._.all._.workpapers._.and._.exhibits.">#REF!</definedName>
    <definedName name="wrn.Print._.All._.Worksheets." localSheetId="3">#REF!</definedName>
    <definedName name="wrn.Print._.All._.Worksheets." localSheetId="6">#REF!</definedName>
    <definedName name="wrn.Print._.All._.Worksheets." localSheetId="7">#REF!</definedName>
    <definedName name="wrn.Print._.All._.Worksheets." localSheetId="8">#REF!</definedName>
    <definedName name="wrn.Print._.All._.Worksheets." localSheetId="9">#REF!</definedName>
    <definedName name="wrn.Print._.All._.Worksheets.">#REF!</definedName>
    <definedName name="wrn.Print._.exhibits._.used._.in._.Report." localSheetId="3">#REF!</definedName>
    <definedName name="wrn.Print._.exhibits._.used._.in._.Report." localSheetId="6">#REF!</definedName>
    <definedName name="wrn.Print._.exhibits._.used._.in._.Report." localSheetId="7">#REF!</definedName>
    <definedName name="wrn.Print._.exhibits._.used._.in._.Report." localSheetId="8">#REF!</definedName>
    <definedName name="wrn.Print._.exhibits._.used._.in._.Report." localSheetId="9">#REF!</definedName>
    <definedName name="wrn.Print._.exhibits._.used._.in._.Report.">#REF!</definedName>
    <definedName name="wrn.print._.graphs." localSheetId="3">#REF!</definedName>
    <definedName name="wrn.print._.graphs." localSheetId="6">#REF!</definedName>
    <definedName name="wrn.print._.graphs." localSheetId="7">#REF!</definedName>
    <definedName name="wrn.print._.graphs." localSheetId="8">#REF!</definedName>
    <definedName name="wrn.print._.graphs." localSheetId="9">#REF!</definedName>
    <definedName name="wrn.print._.graphs.">#REF!</definedName>
    <definedName name="wrn.print._.raw._.data._.entry." localSheetId="3">#REF!</definedName>
    <definedName name="wrn.print._.raw._.data._.entry." localSheetId="6">#REF!</definedName>
    <definedName name="wrn.print._.raw._.data._.entry." localSheetId="7">#REF!</definedName>
    <definedName name="wrn.print._.raw._.data._.entry." localSheetId="8">#REF!</definedName>
    <definedName name="wrn.print._.raw._.data._.entry." localSheetId="9">#REF!</definedName>
    <definedName name="wrn.print._.raw._.data._.entry.">#REF!</definedName>
    <definedName name="wrn.Print._.Results._.A4." localSheetId="3">#REF!</definedName>
    <definedName name="wrn.Print._.Results._.A4." localSheetId="6">#REF!</definedName>
    <definedName name="wrn.Print._.Results._.A4." localSheetId="7">#REF!</definedName>
    <definedName name="wrn.Print._.Results._.A4." localSheetId="8">#REF!</definedName>
    <definedName name="wrn.Print._.Results._.A4." localSheetId="9">#REF!</definedName>
    <definedName name="wrn.Print._.Results._.A4.">#REF!</definedName>
    <definedName name="wrn.Print._.Results._.Letter." localSheetId="3">#REF!</definedName>
    <definedName name="wrn.Print._.Results._.Letter." localSheetId="6">#REF!</definedName>
    <definedName name="wrn.Print._.Results._.Letter." localSheetId="7">#REF!</definedName>
    <definedName name="wrn.Print._.Results._.Letter." localSheetId="8">#REF!</definedName>
    <definedName name="wrn.Print._.Results._.Letter." localSheetId="9">#REF!</definedName>
    <definedName name="wrn.Print._.Results._.Letter.">#REF!</definedName>
    <definedName name="wrn.print._.summary._.sheets." localSheetId="3">#REF!</definedName>
    <definedName name="wrn.print._.summary._.sheets." localSheetId="6">#REF!</definedName>
    <definedName name="wrn.print._.summary._.sheets." localSheetId="7">#REF!</definedName>
    <definedName name="wrn.print._.summary._.sheets." localSheetId="8">#REF!</definedName>
    <definedName name="wrn.print._.summary._.sheets." localSheetId="9">#REF!</definedName>
    <definedName name="wrn.print._.summary._.sheets.">#REF!</definedName>
    <definedName name="wrn.Projected._.Financial._.Statements." localSheetId="3">#REF!</definedName>
    <definedName name="wrn.Projected._.Financial._.Statements." localSheetId="6">#REF!</definedName>
    <definedName name="wrn.Projected._.Financial._.Statements." localSheetId="7">#REF!</definedName>
    <definedName name="wrn.Projected._.Financial._.Statements." localSheetId="8">#REF!</definedName>
    <definedName name="wrn.Projected._.Financial._.Statements." localSheetId="9">#REF!</definedName>
    <definedName name="wrn.Projected._.Financial._.Statements.">#REF!</definedName>
    <definedName name="wrn.Projection._.supporting._.schedules." localSheetId="3">#REF!</definedName>
    <definedName name="wrn.Projection._.supporting._.schedules." localSheetId="6">#REF!</definedName>
    <definedName name="wrn.Projection._.supporting._.schedules." localSheetId="7">#REF!</definedName>
    <definedName name="wrn.Projection._.supporting._.schedules." localSheetId="8">#REF!</definedName>
    <definedName name="wrn.Projection._.supporting._.schedules." localSheetId="9">#REF!</definedName>
    <definedName name="wrn.Projection._.supporting._.schedules.">#REF!</definedName>
    <definedName name="wrn.STAND_ALONE_BOTH." localSheetId="3">#REF!</definedName>
    <definedName name="wrn.STAND_ALONE_BOTH." localSheetId="6">#REF!</definedName>
    <definedName name="wrn.STAND_ALONE_BOTH." localSheetId="7">#REF!</definedName>
    <definedName name="wrn.STAND_ALONE_BOTH." localSheetId="8">#REF!</definedName>
    <definedName name="wrn.STAND_ALONE_BOTH." localSheetId="9">#REF!</definedName>
    <definedName name="wrn.STAND_ALONE_BOTH.">#REF!</definedName>
    <definedName name="wrn.SUMMARY." localSheetId="3">#REF!</definedName>
    <definedName name="wrn.SUMMARY." localSheetId="6">#REF!</definedName>
    <definedName name="wrn.SUMMARY." localSheetId="7">#REF!</definedName>
    <definedName name="wrn.SUMMARY." localSheetId="8">#REF!</definedName>
    <definedName name="wrn.SUMMARY." localSheetId="9">#REF!</definedName>
    <definedName name="wrn.SUMMARY.">#REF!</definedName>
    <definedName name="wrn.TEST." localSheetId="3">#REF!</definedName>
    <definedName name="wrn.TEST." localSheetId="6">#REF!</definedName>
    <definedName name="wrn.TEST." localSheetId="7">#REF!</definedName>
    <definedName name="wrn.TEST." localSheetId="8">#REF!</definedName>
    <definedName name="wrn.TEST." localSheetId="9">#REF!</definedName>
    <definedName name="wrn.TEST.">#REF!</definedName>
    <definedName name="wrn.Trend._.Reports." localSheetId="3">#REF!</definedName>
    <definedName name="wrn.Trend._.Reports." localSheetId="6">#REF!</definedName>
    <definedName name="wrn.Trend._.Reports." localSheetId="7">#REF!</definedName>
    <definedName name="wrn.Trend._.Reports." localSheetId="8">#REF!</definedName>
    <definedName name="wrn.Trend._.Reports." localSheetId="9">#REF!</definedName>
    <definedName name="wrn.Trend._.Reports.">#REF!</definedName>
    <definedName name="wrnprint1" localSheetId="3">#REF!</definedName>
    <definedName name="wrnprint1" localSheetId="6">#REF!</definedName>
    <definedName name="wrnprint1" localSheetId="7">#REF!</definedName>
    <definedName name="wrnprint1" localSheetId="8">#REF!</definedName>
    <definedName name="wrnprint1" localSheetId="9">#REF!</definedName>
    <definedName name="wrnprint1">#REF!</definedName>
    <definedName name="wvu.inputs._.raw._.data." localSheetId="3">#REF!</definedName>
    <definedName name="wvu.inputs._.raw._.data." localSheetId="6">#REF!</definedName>
    <definedName name="wvu.inputs._.raw._.data." localSheetId="7">#REF!</definedName>
    <definedName name="wvu.inputs._.raw._.data." localSheetId="8">#REF!</definedName>
    <definedName name="wvu.inputs._.raw._.data." localSheetId="9">#REF!</definedName>
    <definedName name="wvu.inputs._.raw._.data.">#REF!</definedName>
    <definedName name="wvu.summary1." localSheetId="3">#REF!</definedName>
    <definedName name="wvu.summary1." localSheetId="6">#REF!</definedName>
    <definedName name="wvu.summary1." localSheetId="7">#REF!</definedName>
    <definedName name="wvu.summary1." localSheetId="8">#REF!</definedName>
    <definedName name="wvu.summary1." localSheetId="9">#REF!</definedName>
    <definedName name="wvu.summary1.">#REF!</definedName>
    <definedName name="wvu.summary2." localSheetId="3">#REF!</definedName>
    <definedName name="wvu.summary2." localSheetId="6">#REF!</definedName>
    <definedName name="wvu.summary2." localSheetId="7">#REF!</definedName>
    <definedName name="wvu.summary2." localSheetId="8">#REF!</definedName>
    <definedName name="wvu.summary2." localSheetId="9">#REF!</definedName>
    <definedName name="wvu.summary2.">#REF!</definedName>
    <definedName name="wvu.summary3." localSheetId="3">#REF!</definedName>
    <definedName name="wvu.summary3." localSheetId="6">#REF!</definedName>
    <definedName name="wvu.summary3." localSheetId="7">#REF!</definedName>
    <definedName name="wvu.summary3." localSheetId="8">#REF!</definedName>
    <definedName name="wvu.summary3." localSheetId="9">#REF!</definedName>
    <definedName name="wvu.summary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5Jmen6LNh9e04jKHp8sefQw6Qlh4Jz25DCuf7zwRZ9M="/>
    </ext>
  </extLst>
</workbook>
</file>

<file path=xl/calcChain.xml><?xml version="1.0" encoding="utf-8"?>
<calcChain xmlns="http://schemas.openxmlformats.org/spreadsheetml/2006/main">
  <c r="AO12" i="7" l="1"/>
  <c r="Y19" i="6"/>
  <c r="AF8" i="7"/>
  <c r="AF10" i="7"/>
  <c r="AF9" i="7"/>
  <c r="AH12" i="7" l="1"/>
  <c r="AI18" i="8" l="1"/>
  <c r="AJ18" i="8"/>
  <c r="AH18" i="8"/>
  <c r="AF18" i="8"/>
  <c r="AB18" i="8"/>
  <c r="AC18" i="8"/>
  <c r="AD18" i="8"/>
  <c r="AA18" i="8"/>
  <c r="Y18" i="8"/>
  <c r="R18" i="8"/>
  <c r="K18" i="8"/>
  <c r="K29" i="11"/>
  <c r="K27" i="11"/>
  <c r="K26" i="11"/>
  <c r="K17" i="11"/>
  <c r="K12" i="11"/>
  <c r="H22" i="9"/>
  <c r="H21" i="9"/>
  <c r="H20" i="9"/>
  <c r="F21" i="9" l="1"/>
  <c r="F20" i="9"/>
  <c r="O11" i="9"/>
  <c r="M11" i="9"/>
  <c r="H11" i="9"/>
  <c r="F11" i="9"/>
  <c r="F16" i="9" s="1"/>
  <c r="D11" i="9"/>
  <c r="D16" i="9" s="1"/>
  <c r="O10" i="9"/>
  <c r="AA17" i="8"/>
  <c r="Y17" i="8"/>
  <c r="X17" i="8"/>
  <c r="W17" i="8"/>
  <c r="V17" i="8"/>
  <c r="U17" i="8"/>
  <c r="T17" i="8"/>
  <c r="R17" i="8"/>
  <c r="P17" i="8"/>
  <c r="O17" i="8"/>
  <c r="N17" i="8"/>
  <c r="M17" i="8"/>
  <c r="K17" i="8"/>
  <c r="K7" i="8"/>
  <c r="AC11" i="7"/>
  <c r="X11" i="7"/>
  <c r="T11" i="7"/>
  <c r="X10" i="7"/>
  <c r="T9" i="7"/>
  <c r="X8" i="7"/>
  <c r="Y33" i="6"/>
  <c r="W16" i="5"/>
  <c r="AC13" i="7" l="1"/>
  <c r="AF11" i="7"/>
  <c r="AF13" i="7" s="1"/>
  <c r="H23" i="9"/>
  <c r="H16" i="9"/>
  <c r="H14" i="9"/>
  <c r="H15" i="9"/>
  <c r="D14" i="9"/>
  <c r="F23" i="9"/>
  <c r="D15" i="9"/>
  <c r="D17" i="9" s="1"/>
  <c r="F15" i="9"/>
  <c r="F14" i="9"/>
  <c r="F17" i="9" l="1"/>
  <c r="H17" i="9"/>
</calcChain>
</file>

<file path=xl/sharedStrings.xml><?xml version="1.0" encoding="utf-8"?>
<sst xmlns="http://schemas.openxmlformats.org/spreadsheetml/2006/main" count="359" uniqueCount="153">
  <si>
    <t>Marketplace GMV</t>
  </si>
  <si>
    <t>Marketplace Units</t>
  </si>
  <si>
    <t>Consolidated Balance Sheet</t>
  </si>
  <si>
    <t>Q4-19</t>
  </si>
  <si>
    <t>Q4-20</t>
  </si>
  <si>
    <t>Q1-21</t>
  </si>
  <si>
    <t>Q2-21</t>
  </si>
  <si>
    <t>Q3-21</t>
  </si>
  <si>
    <t>Q4-21</t>
  </si>
  <si>
    <t>Q1-22</t>
  </si>
  <si>
    <t>Q2-22</t>
  </si>
  <si>
    <t>Q3-22</t>
  </si>
  <si>
    <t>Q4-22</t>
  </si>
  <si>
    <t>Q1-23</t>
  </si>
  <si>
    <t>Q2-23</t>
  </si>
  <si>
    <t>Q3-23</t>
  </si>
  <si>
    <t>Q4-23</t>
  </si>
  <si>
    <t>Q1-24</t>
  </si>
  <si>
    <t>Q2-24</t>
  </si>
  <si>
    <t>Assets</t>
  </si>
  <si>
    <t>Current Assets:</t>
  </si>
  <si>
    <t>Cash and cash equivalents</t>
  </si>
  <si>
    <t>Marketable securities</t>
  </si>
  <si>
    <t>Trade receivables (net of allowance)</t>
  </si>
  <si>
    <t>Finance receivables (net of allowance)</t>
  </si>
  <si>
    <t>Other current assets</t>
  </si>
  <si>
    <t>Total Current Assets</t>
  </si>
  <si>
    <t>Property and equipment, net</t>
  </si>
  <si>
    <t>Goodwill</t>
  </si>
  <si>
    <t>Acquired intangible assets, net</t>
  </si>
  <si>
    <t>Internal-use software costs, net</t>
  </si>
  <si>
    <t>Other assets</t>
  </si>
  <si>
    <t>Total assets</t>
  </si>
  <si>
    <t>Liabilities, Convertible Preferred Stock and Stockholders' Equity (Deficit)</t>
  </si>
  <si>
    <t>Current Liabilities :</t>
  </si>
  <si>
    <t>Accounts payable</t>
  </si>
  <si>
    <t>Accrued payroll</t>
  </si>
  <si>
    <t>Accrued other liabilities</t>
  </si>
  <si>
    <t xml:space="preserve"> Total current liabilities</t>
  </si>
  <si>
    <t>Long-term debt</t>
  </si>
  <si>
    <t>Other long-term liabilities</t>
  </si>
  <si>
    <t>Total liabilities</t>
  </si>
  <si>
    <t>Convertible preferred stock</t>
  </si>
  <si>
    <t>Total stockholders' equity (deficit)</t>
  </si>
  <si>
    <t>Total liabilities, convertible preferred stock and stockholders' equity (deficit)</t>
  </si>
  <si>
    <t>Certain items may not total due to rounding</t>
  </si>
  <si>
    <t>Consolidated Statement of Operations</t>
  </si>
  <si>
    <t>Q1-20</t>
  </si>
  <si>
    <t>Q2-20</t>
  </si>
  <si>
    <t>Q3-20</t>
  </si>
  <si>
    <t>Revenue:</t>
  </si>
  <si>
    <t>Marketplace &amp; Service Revenue</t>
  </si>
  <si>
    <t>Customer Assurance Revenue</t>
  </si>
  <si>
    <t>Total Revenue</t>
  </si>
  <si>
    <t>Operating Expenses:</t>
  </si>
  <si>
    <t>Customer assurance cost of revenue
   (excluding depreciation &amp; amortization)</t>
  </si>
  <si>
    <r>
      <rPr>
        <sz val="10"/>
        <color theme="1"/>
        <rFont val="Arial"/>
        <family val="2"/>
      </rPr>
      <t>Operations and technology</t>
    </r>
    <r>
      <rPr>
        <vertAlign val="superscript"/>
        <sz val="10"/>
        <color theme="1"/>
        <rFont val="Arial"/>
        <family val="2"/>
      </rPr>
      <t>1,6</t>
    </r>
  </si>
  <si>
    <r>
      <rPr>
        <sz val="10"/>
        <color theme="1"/>
        <rFont val="Arial"/>
        <family val="2"/>
      </rPr>
      <t>Depreciation and amortization</t>
    </r>
    <r>
      <rPr>
        <vertAlign val="superscript"/>
        <sz val="10"/>
        <color theme="1"/>
        <rFont val="Arial"/>
        <family val="2"/>
      </rPr>
      <t>3,4</t>
    </r>
  </si>
  <si>
    <t>Total Operating Expense</t>
  </si>
  <si>
    <t>Income (Loss) from Operations</t>
  </si>
  <si>
    <t>Interest Income</t>
  </si>
  <si>
    <t>Interest Expense</t>
  </si>
  <si>
    <t>Income Taxes</t>
  </si>
  <si>
    <t xml:space="preserve">GAAP Net Income (Loss) </t>
  </si>
  <si>
    <t>GAAP EPS (Basic)</t>
  </si>
  <si>
    <t>GAAP EPS (Diluted)</t>
  </si>
  <si>
    <t>Weighted average shares outstanding (Basic)</t>
  </si>
  <si>
    <t>Weighted average shares outstanding (Diluted)</t>
  </si>
  <si>
    <r>
      <rPr>
        <vertAlign val="superscript"/>
        <sz val="10"/>
        <color theme="1"/>
        <rFont val="Arial"/>
        <family val="2"/>
      </rPr>
      <t>1</t>
    </r>
    <r>
      <rPr>
        <sz val="10"/>
        <color theme="1"/>
        <rFont val="Arial"/>
        <family val="2"/>
      </rPr>
      <t>Includes stock-based compensation expense as follows:</t>
    </r>
  </si>
  <si>
    <t>Marketplace and service cost of revenue
   (excluding depreciation &amp; amortization)</t>
  </si>
  <si>
    <t>Operations and technology</t>
  </si>
  <si>
    <t>Selling, general and administrative</t>
  </si>
  <si>
    <t>Total stock-based compensation expense</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</si>
  <si>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</si>
  <si>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</si>
  <si>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Depreciation and amortization</t>
  </si>
  <si>
    <r>
      <rPr>
        <vertAlign val="superscript"/>
        <sz val="10"/>
        <color theme="1"/>
        <rFont val="Arial"/>
        <family val="2"/>
      </rPr>
      <t>4</t>
    </r>
    <r>
      <rPr>
        <sz val="10"/>
        <color theme="1"/>
        <rFont val="Arial"/>
        <family val="2"/>
      </rPr>
      <t>Includes amortization of capitalized stock-based compensation as follows:</t>
    </r>
  </si>
  <si>
    <r>
      <rPr>
        <vertAlign val="superscript"/>
        <sz val="10"/>
        <color theme="1"/>
        <rFont val="Arial"/>
        <family val="2"/>
      </rPr>
      <t>5</t>
    </r>
    <r>
      <rPr>
        <sz val="10"/>
        <color theme="1"/>
        <rFont val="Arial"/>
        <family val="2"/>
      </rPr>
      <t>Includes acquisition-related expenses as follows:</t>
    </r>
  </si>
  <si>
    <t xml:space="preserve">Marketplace and service cost of revenue </t>
  </si>
  <si>
    <r>
      <rPr>
        <vertAlign val="superscript"/>
        <sz val="10"/>
        <color theme="1"/>
        <rFont val="Arial"/>
        <family val="2"/>
      </rPr>
      <t>7</t>
    </r>
    <r>
      <rPr>
        <sz val="10"/>
        <color theme="1"/>
        <rFont val="Arial"/>
        <family val="2"/>
      </rPr>
      <t>Includes litigation-related costs as follows:</t>
    </r>
  </si>
  <si>
    <t xml:space="preserve">Reconciliation GAAP Net Income (Loss)  to Non-GAAP Net Income (Loss) </t>
  </si>
  <si>
    <t>Non-GAAP Adjustments:</t>
  </si>
  <si>
    <t>Contingent Gain (Loss)</t>
  </si>
  <si>
    <t xml:space="preserve">Stock Based Compensation </t>
  </si>
  <si>
    <t>Intangible Amortization from Acquisitions</t>
  </si>
  <si>
    <t>Capitalized Stock Based Compensation Amortization</t>
  </si>
  <si>
    <t>Acquisition-related expenses</t>
  </si>
  <si>
    <t>Litigation-related costs</t>
  </si>
  <si>
    <t>Other</t>
  </si>
  <si>
    <t>Non-GAAP Net Income (Loss)</t>
  </si>
  <si>
    <t>Reconciliation Non-GAAP Net Income (Loss)  to Adj. EBITDA</t>
  </si>
  <si>
    <t>Add Back:</t>
  </si>
  <si>
    <t>Depreciation &amp; Amortization</t>
  </si>
  <si>
    <t>Other (Income) Expense, Net</t>
  </si>
  <si>
    <t>Taxes</t>
  </si>
  <si>
    <t>Adj. EBITDA</t>
  </si>
  <si>
    <t>Revenue from Income Statement</t>
  </si>
  <si>
    <t>Adj. EBITDA as a % of Revenue</t>
  </si>
  <si>
    <t>Consolidated Statement of Cash Flows</t>
  </si>
  <si>
    <r>
      <rPr>
        <sz val="10"/>
        <color theme="1"/>
        <rFont val="Arial"/>
        <family val="2"/>
      </rPr>
      <t>Net cash provided by (used in) operating activities</t>
    </r>
    <r>
      <rPr>
        <vertAlign val="superscript"/>
        <sz val="10"/>
        <color theme="1"/>
        <rFont val="Arial"/>
        <family val="2"/>
      </rPr>
      <t>1</t>
    </r>
  </si>
  <si>
    <t>Net cash provided by (used in) investing activities</t>
  </si>
  <si>
    <t>Net cash provided by (used in) financing activities</t>
  </si>
  <si>
    <t>Net increase (decrease) in cash and equivalents</t>
  </si>
  <si>
    <t>Cash and cash equivalents, beginning of period</t>
  </si>
  <si>
    <t>Cash and cash equivalents, end of period</t>
  </si>
  <si>
    <t>1. Change in marketplace float included within cash provided by (used in) operating activities</t>
  </si>
  <si>
    <t>Key Metrics</t>
  </si>
  <si>
    <t>Marketplace GMV ($B)</t>
  </si>
  <si>
    <t>GMV per Unit</t>
  </si>
  <si>
    <t>Auction &amp; Assurance RPU</t>
  </si>
  <si>
    <t>Change year over year:</t>
  </si>
  <si>
    <t>Product Line Revenue</t>
  </si>
  <si>
    <t>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</si>
  <si>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</si>
  <si>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</si>
  <si>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</si>
  <si>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 of Revenue:</t>
  </si>
  <si>
    <t>Auction and Assurance</t>
  </si>
  <si>
    <t>Marketplace Services</t>
  </si>
  <si>
    <t>SaaS &amp; Data Services</t>
  </si>
  <si>
    <t>NM</t>
  </si>
  <si>
    <r>
      <rPr>
        <vertAlign val="superscript"/>
        <sz val="10"/>
        <color theme="1"/>
        <rFont val="Arial"/>
        <family val="2"/>
      </rPr>
      <t>1</t>
    </r>
    <r>
      <rPr>
        <sz val="10"/>
        <color theme="1"/>
        <rFont val="Arial"/>
        <family val="2"/>
      </rPr>
      <t>Includes auctions fees and Go Green customer assurance revenue</t>
    </r>
  </si>
  <si>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</si>
  <si>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data-enabled inspection solutions</t>
    </r>
  </si>
  <si>
    <t>Non-GAAP Product Line Cost of Revenue</t>
  </si>
  <si>
    <t>Cost of 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</si>
  <si>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</si>
  <si>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</si>
  <si>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</si>
  <si>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Total Cost of Revenue</t>
  </si>
  <si>
    <t>Cost of Revenue % of Revenue:</t>
  </si>
  <si>
    <t>Total Cost of Revenue % of Revenue</t>
  </si>
  <si>
    <t>Total change year over year</t>
  </si>
  <si>
    <r>
      <rPr>
        <vertAlign val="superscript"/>
        <sz val="10"/>
        <color theme="1"/>
        <rFont val="Arial"/>
        <family val="2"/>
      </rPr>
      <t>1</t>
    </r>
    <r>
      <rPr>
        <sz val="10"/>
        <color theme="1"/>
        <rFont val="Arial"/>
        <family val="2"/>
      </rPr>
      <t>Costs associated with the auction marketplace and Go Green customer assurance products</t>
    </r>
  </si>
  <si>
    <r>
      <rPr>
        <vertAlign val="superscript"/>
        <sz val="10"/>
        <color theme="1"/>
        <rFont val="Arial"/>
        <family val="2"/>
      </rPr>
      <t>2</t>
    </r>
    <r>
      <rPr>
        <sz val="10"/>
        <color theme="1"/>
        <rFont val="Arial"/>
        <family val="2"/>
      </rPr>
      <t>Costs associated with transportation services and capital financing offerings</t>
    </r>
  </si>
  <si>
    <r>
      <rPr>
        <vertAlign val="superscript"/>
        <sz val="10"/>
        <color theme="1"/>
        <rFont val="Arial"/>
        <family val="2"/>
      </rPr>
      <t>3</t>
    </r>
    <r>
      <rPr>
        <sz val="10"/>
        <color theme="1"/>
        <rFont val="Arial"/>
        <family val="2"/>
      </rPr>
      <t>Costs associated with SaaS offerings and data-enabled inspection solutions</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</si>
  <si>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</si>
  <si>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t>Real estate held for sale</t>
  </si>
  <si>
    <t>Q3-24</t>
  </si>
  <si>
    <t>Marketplace RPU</t>
  </si>
  <si>
    <t>Q4-24</t>
  </si>
  <si>
    <t>Non-GAAP Net Income (Loss) as a % of Revenue</t>
  </si>
  <si>
    <t>Q1-25</t>
  </si>
  <si>
    <t>NON-GAAP FINANCIAL MEASURES</t>
  </si>
  <si>
    <t>KEY OPERATING AND FINANCIAL METRICS</t>
  </si>
  <si>
    <t>Q2-25</t>
  </si>
  <si>
    <t>Q3-25</t>
  </si>
  <si>
    <r>
      <rPr>
        <vertAlign val="superscript"/>
        <sz val="10"/>
        <color theme="1"/>
        <rFont val="Arial"/>
        <family val="2"/>
      </rPr>
      <t>8</t>
    </r>
    <r>
      <rPr>
        <sz val="10"/>
        <color theme="1"/>
        <rFont val="Arial"/>
        <family val="2"/>
      </rPr>
      <t>Includes Tricolor bankruptcy losses adjustments as follows:</t>
    </r>
  </si>
  <si>
    <t>Tricolor bankruptcy losses</t>
  </si>
  <si>
    <t>Q4-25</t>
  </si>
  <si>
    <r>
      <t>Selling, general and administrative</t>
    </r>
    <r>
      <rPr>
        <vertAlign val="superscript"/>
        <sz val="10"/>
        <color theme="1"/>
        <rFont val="Arial"/>
        <family val="2"/>
      </rPr>
      <t>1,2,5,6,7,8</t>
    </r>
  </si>
  <si>
    <t>Q1-26</t>
  </si>
  <si>
    <r>
      <rPr>
        <vertAlign val="superscript"/>
        <sz val="10"/>
        <color theme="1"/>
        <rFont val="Arial"/>
        <family val="2"/>
      </rPr>
      <t>6</t>
    </r>
    <r>
      <rPr>
        <sz val="10"/>
        <color theme="1"/>
        <rFont val="Arial"/>
        <family val="2"/>
      </rPr>
      <t>Includes other costs as follows: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</si>
</sst>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7" formatCode="&quot;$&quot;#,##0.00_);\(&quot;$&quot;#,##0.00\)"/>
    <numFmt numFmtId="8" formatCode="&quot;$&quot;#,##0.00_);[Red]\(&quot;$&quot;#,##0.00\)"/>
    <numFmt numFmtId="43" formatCode="_(* #,##0.00_);_(* \(#,##0.00\);_(* &quot;-&quot;??_);_(@_)"/>
    <numFmt numFmtId="164" formatCode="&quot;$&quot;#,##0.0,,_);[Black]\(&quot;$&quot;0.0,,\)"/>
    <numFmt numFmtId="165" formatCode="#,##0.0,,_);[Black]\(0.0,,\)"/>
    <numFmt numFmtId="166" formatCode="_(* #,##0%_);_(* \(#,##0%\);_(* &quot;-&quot;_);_(@_)"/>
    <numFmt numFmtId="167" formatCode="&quot;$&quot;#,##0.0"/>
    <numFmt numFmtId="168" formatCode="#,##0.0,,_);[Black]\(&quot;$&quot;0.0,,\)"/>
    <numFmt numFmtId="169" formatCode="_(* #,##0_);_(* \(#,##0\);_(* &quot;-&quot;??_);_(@_)"/>
    <numFmt numFmtId="170" formatCode="&quot;$&quot;0.0,,_);[Black]\(&quot;$&quot;0.0,,\)"/>
    <numFmt numFmtId="171" formatCode="0.0%"/>
    <numFmt numFmtId="172" formatCode="#,##0.0_);\(#,##0.0\)"/>
    <numFmt numFmtId="173" formatCode="_(* #,##0.0_);_(* \(#,##0.0\);_(* &quot;-&quot;??_);_(@_)"/>
    <numFmt numFmtId="174" formatCode="&quot;$&quot;#,##0.0_);\(&quot;$&quot;#,##0.0\)"/>
    <numFmt numFmtId="175" formatCode="&quot;$&quot;#,##0.000,,_);[Black]\(&quot;$&quot;0.000,,\)"/>
    <numFmt numFmtId="176" formatCode="&quot;$&quot;#,##0.00"/>
    <numFmt numFmtId="177" formatCode="&quot;$&quot;0.00,,,_);[Black]\(&quot;$&quot;0.00,,\)"/>
    <numFmt numFmtId="178" formatCode="&quot;$&quot;#.0,,,_);[Black]\(&quot;$&quot;0.0,,\)"/>
    <numFmt numFmtId="179" formatCode="&quot;$&quot;#,##0"/>
    <numFmt numFmtId="180" formatCode="0.0"/>
    <numFmt numFmtId="181" formatCode="&quot;$&quot;#,##0,,_);[Black]\(&quot;$&quot;0,,\)"/>
    <numFmt numFmtId="182" formatCode="0.000"/>
  </numFmts>
  <fonts count="22" x14ac:knownFonts="1">
    <font>
      <sz val="10"/>
      <color theme="1"/>
      <name val="Arial"/>
      <scheme val="minor"/>
    </font>
    <font>
      <sz val="11"/>
      <color theme="1"/>
      <name val="Arial"/>
      <family val="2"/>
      <scheme val="minor"/>
    </font>
    <font>
      <sz val="11"/>
      <color theme="1"/>
      <name val="Arial"/>
      <family val="2"/>
      <scheme val="minor"/>
    </font>
    <font>
      <sz val="11"/>
      <color theme="1"/>
      <name val="Arial"/>
      <family val="2"/>
    </font>
    <font>
      <b/>
      <sz val="11"/>
      <color theme="1"/>
      <name val="Arial"/>
      <family val="2"/>
    </font>
    <font>
      <sz val="10"/>
      <color theme="1"/>
      <name val="Arial"/>
      <family val="2"/>
      <scheme val="minor"/>
    </font>
    <font>
      <sz val="10"/>
      <color theme="1"/>
      <name val="Arial"/>
      <family val="2"/>
    </font>
    <font>
      <b/>
      <sz val="10"/>
      <color rgb="FFFF0000"/>
      <name val="Arial"/>
      <family val="2"/>
    </font>
    <font>
      <b/>
      <sz val="10"/>
      <color theme="1"/>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sz val="6"/>
      <color theme="1"/>
      <name val="Arial"/>
      <family val="2"/>
    </font>
    <font>
      <sz val="10"/>
      <color rgb="FFFF0000"/>
      <name val="Arial"/>
      <family val="2"/>
    </font>
    <font>
      <b/>
      <sz val="8"/>
      <color theme="1"/>
      <name val="Times New Roman"/>
      <family val="1"/>
    </font>
    <font>
      <vertAlign val="superscript"/>
      <sz val="10"/>
      <color theme="1"/>
      <name val="Arial"/>
      <family val="2"/>
    </font>
    <font>
      <sz val="10"/>
      <color theme="1"/>
      <name val="Arial"/>
      <family val="2"/>
    </font>
    <font>
      <sz val="10"/>
      <color theme="1"/>
      <name val="Arial"/>
      <family val="2"/>
      <scheme val="minor"/>
    </font>
    <font>
      <sz val="10"/>
      <color theme="1"/>
      <name val="Calibri"/>
      <family val="2"/>
    </font>
    <font>
      <sz val="10"/>
      <color theme="1"/>
      <name val="Arial"/>
      <family val="2"/>
      <scheme val="minor"/>
    </font>
    <font>
      <sz val="10"/>
      <color rgb="FF000000"/>
      <name val="Arial"/>
      <family val="2"/>
      <scheme val="minor"/>
    </font>
  </fonts>
  <fills count="9">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theme="0"/>
        <bgColor theme="0"/>
      </patternFill>
    </fill>
    <fill>
      <patternFill patternType="solid">
        <fgColor theme="1"/>
        <bgColor indexed="64"/>
      </patternFill>
    </fill>
    <fill>
      <patternFill patternType="solid">
        <fgColor theme="1" tint="0.249977111117893"/>
        <bgColor indexed="64"/>
      </patternFill>
    </fill>
    <fill>
      <patternFill patternType="solid">
        <fgColor theme="0"/>
        <bgColor indexed="64"/>
      </patternFill>
    </fill>
    <fill>
      <patternFill patternType="solid">
        <fgColor theme="2"/>
        <bgColor indexed="64"/>
      </patternFill>
    </fill>
  </fills>
  <borders count="14">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thin">
        <color rgb="FF000000"/>
      </bottom>
      <diagonal/>
    </border>
    <border>
      <left/>
      <right/>
      <top style="thin">
        <color indexed="64"/>
      </top>
      <bottom style="double">
        <color indexed="64"/>
      </bottom>
      <diagonal/>
    </border>
    <border>
      <left/>
      <right/>
      <top/>
      <bottom style="thin">
        <color indexed="64"/>
      </bottom>
      <diagonal/>
    </border>
    <border>
      <left/>
      <right/>
      <top/>
      <bottom style="double">
        <color auto="1"/>
      </bottom>
      <diagonal/>
    </border>
    <border>
      <left/>
      <right/>
      <top style="thin">
        <color indexed="64"/>
      </top>
      <bottom style="thin">
        <color indexed="64"/>
      </bottom>
      <diagonal/>
    </border>
    <border>
      <left/>
      <right/>
      <top style="thin">
        <color indexed="64"/>
      </top>
      <bottom style="double">
        <color rgb="FF000000"/>
      </bottom>
      <diagonal/>
    </border>
  </borders>
  <cellStyleXfs count="9">
    <xf numFmtId="0" fontId="0" fillId="0" borderId="0"/>
    <xf numFmtId="0" fontId="5" fillId="0" borderId="1"/>
    <xf numFmtId="9" fontId="18" fillId="0" borderId="0" applyFont="0" applyFill="0" applyBorder="0" applyAlignment="0" applyProtection="0"/>
    <xf numFmtId="43" fontId="2" fillId="0" borderId="1" applyFont="0" applyFill="0" applyBorder="0" applyAlignment="0" applyProtection="0"/>
    <xf numFmtId="43" fontId="2" fillId="0" borderId="1" applyFont="0" applyFill="0" applyBorder="0" applyAlignment="0" applyProtection="0"/>
    <xf numFmtId="0" fontId="19" fillId="0" borderId="1"/>
    <xf numFmtId="43" fontId="20" fillId="0" borderId="0" applyFont="0" applyFill="0" applyBorder="0" applyAlignment="0" applyProtection="0"/>
    <xf numFmtId="43" fontId="1" fillId="0" borderId="1" applyFont="0" applyFill="0" applyBorder="0" applyAlignment="0" applyProtection="0"/>
    <xf numFmtId="0" fontId="5" fillId="0" borderId="1"/>
  </cellStyleXfs>
  <cellXfs count="222">
    <xf numFmtId="0" fontId="0" fillId="0" borderId="0" xfId="0"/>
    <xf numFmtId="0" fontId="3" fillId="0" borderId="0" xfId="0" applyFont="1"/>
    <xf numFmtId="0" fontId="4" fillId="0" borderId="0" xfId="0" applyFont="1"/>
    <xf numFmtId="0" fontId="5" fillId="0" borderId="0" xfId="0" applyFont="1"/>
    <xf numFmtId="0" fontId="6" fillId="2" borderId="1" xfId="0" applyFont="1" applyFill="1" applyBorder="1"/>
    <xf numFmtId="0" fontId="6" fillId="0" borderId="0" xfId="0" applyFont="1" applyAlignment="1">
      <alignment horizontal="left"/>
    </xf>
    <xf numFmtId="0" fontId="7" fillId="0" borderId="0" xfId="0" applyFont="1"/>
    <xf numFmtId="0" fontId="8" fillId="0" borderId="0" xfId="0" applyFont="1"/>
    <xf numFmtId="0" fontId="7" fillId="0" borderId="0" xfId="0" applyFont="1" applyAlignment="1">
      <alignment horizontal="center"/>
    </xf>
    <xf numFmtId="17" fontId="9" fillId="3" borderId="1" xfId="0" applyNumberFormat="1" applyFont="1" applyFill="1" applyBorder="1" applyAlignment="1">
      <alignment horizontal="left"/>
    </xf>
    <xf numFmtId="17" fontId="9" fillId="0" borderId="0" xfId="0" applyNumberFormat="1" applyFont="1" applyAlignment="1">
      <alignment horizontal="left"/>
    </xf>
    <xf numFmtId="0" fontId="9" fillId="3" borderId="1" xfId="0" applyFont="1" applyFill="1" applyBorder="1" applyAlignment="1">
      <alignment horizontal="center"/>
    </xf>
    <xf numFmtId="0" fontId="9" fillId="0" borderId="0" xfId="0" applyFont="1" applyAlignment="1">
      <alignment horizontal="center"/>
    </xf>
    <xf numFmtId="17" fontId="9" fillId="3" borderId="1" xfId="0" applyNumberFormat="1" applyFont="1" applyFill="1" applyBorder="1" applyAlignment="1">
      <alignment horizontal="center"/>
    </xf>
    <xf numFmtId="17" fontId="9" fillId="0" borderId="0" xfId="0" applyNumberFormat="1" applyFont="1" applyAlignment="1">
      <alignment horizontal="center"/>
    </xf>
    <xf numFmtId="17" fontId="9" fillId="0" borderId="0" xfId="0" applyNumberFormat="1" applyFont="1" applyAlignment="1">
      <alignment horizontal="center" wrapText="1"/>
    </xf>
    <xf numFmtId="17" fontId="9" fillId="0" borderId="0" xfId="0" applyNumberFormat="1" applyFont="1"/>
    <xf numFmtId="0" fontId="6" fillId="0" borderId="0" xfId="0" applyFont="1" applyAlignment="1">
      <alignment horizontal="left" vertical="center"/>
    </xf>
    <xf numFmtId="164" fontId="6" fillId="0" borderId="0" xfId="0" applyNumberFormat="1" applyFont="1"/>
    <xf numFmtId="167" fontId="6" fillId="0" borderId="0" xfId="0" applyNumberFormat="1" applyFont="1"/>
    <xf numFmtId="168" fontId="6" fillId="0" borderId="0" xfId="0" applyNumberFormat="1" applyFont="1"/>
    <xf numFmtId="164" fontId="6" fillId="0" borderId="4" xfId="0" applyNumberFormat="1" applyFont="1" applyBorder="1"/>
    <xf numFmtId="167" fontId="6" fillId="0" borderId="4" xfId="0" applyNumberFormat="1" applyFont="1" applyBorder="1"/>
    <xf numFmtId="0" fontId="8" fillId="0" borderId="0" xfId="0" applyFont="1" applyAlignment="1">
      <alignment horizontal="left"/>
    </xf>
    <xf numFmtId="164" fontId="6" fillId="0" borderId="5" xfId="0" applyNumberFormat="1" applyFont="1" applyBorder="1"/>
    <xf numFmtId="0" fontId="13" fillId="0" borderId="0" xfId="0" applyFont="1"/>
    <xf numFmtId="169" fontId="6" fillId="0" borderId="0" xfId="0" applyNumberFormat="1" applyFont="1"/>
    <xf numFmtId="17" fontId="9" fillId="2" borderId="1" xfId="0" applyNumberFormat="1" applyFont="1" applyFill="1" applyBorder="1" applyAlignment="1">
      <alignment horizontal="center" wrapText="1"/>
    </xf>
    <xf numFmtId="17" fontId="9" fillId="2" borderId="1" xfId="0" applyNumberFormat="1" applyFont="1" applyFill="1" applyBorder="1"/>
    <xf numFmtId="0" fontId="11" fillId="0" borderId="0" xfId="0" applyFont="1" applyAlignment="1">
      <alignment horizontal="left"/>
    </xf>
    <xf numFmtId="170" fontId="6" fillId="0" borderId="0" xfId="0" applyNumberFormat="1" applyFont="1"/>
    <xf numFmtId="171" fontId="6" fillId="0" borderId="0" xfId="0" applyNumberFormat="1" applyFont="1"/>
    <xf numFmtId="165" fontId="6" fillId="0" borderId="0" xfId="0" applyNumberFormat="1" applyFont="1"/>
    <xf numFmtId="167" fontId="6" fillId="0" borderId="0" xfId="0" applyNumberFormat="1" applyFont="1" applyAlignment="1">
      <alignment horizontal="right" vertical="center"/>
    </xf>
    <xf numFmtId="172" fontId="6" fillId="0" borderId="0" xfId="0" applyNumberFormat="1" applyFont="1"/>
    <xf numFmtId="165" fontId="6" fillId="0" borderId="1" xfId="0" applyNumberFormat="1" applyFont="1" applyBorder="1"/>
    <xf numFmtId="174" fontId="6" fillId="0" borderId="0" xfId="0" applyNumberFormat="1" applyFont="1"/>
    <xf numFmtId="169" fontId="6" fillId="2" borderId="1" xfId="0" applyNumberFormat="1" applyFont="1" applyFill="1" applyBorder="1"/>
    <xf numFmtId="8" fontId="6" fillId="0" borderId="0" xfId="0" applyNumberFormat="1" applyFont="1"/>
    <xf numFmtId="175" fontId="6" fillId="0" borderId="0" xfId="0" applyNumberFormat="1" applyFont="1"/>
    <xf numFmtId="176" fontId="6" fillId="0" borderId="0" xfId="0" applyNumberFormat="1" applyFont="1"/>
    <xf numFmtId="0" fontId="7" fillId="0" borderId="0" xfId="0" applyFont="1" applyAlignment="1">
      <alignment horizontal="left"/>
    </xf>
    <xf numFmtId="166" fontId="6" fillId="0" borderId="7" xfId="0" applyNumberFormat="1" applyFont="1" applyBorder="1" applyAlignment="1">
      <alignment vertical="center"/>
    </xf>
    <xf numFmtId="166" fontId="6" fillId="0" borderId="0" xfId="0" applyNumberFormat="1" applyFont="1" applyAlignment="1">
      <alignment vertical="center"/>
    </xf>
    <xf numFmtId="9" fontId="6" fillId="0" borderId="0" xfId="0" applyNumberFormat="1" applyFont="1"/>
    <xf numFmtId="0" fontId="6" fillId="4" borderId="1" xfId="0" applyFont="1" applyFill="1" applyBorder="1"/>
    <xf numFmtId="0" fontId="15" fillId="4" borderId="1" xfId="0" applyFont="1" applyFill="1" applyBorder="1" applyAlignment="1">
      <alignment horizontal="center" wrapText="1"/>
    </xf>
    <xf numFmtId="0" fontId="15" fillId="0" borderId="0" xfId="0" applyFont="1" applyAlignment="1">
      <alignment horizontal="center" wrapText="1"/>
    </xf>
    <xf numFmtId="0" fontId="6" fillId="0" borderId="0" xfId="0" applyFont="1" applyAlignment="1">
      <alignment wrapText="1"/>
    </xf>
    <xf numFmtId="17" fontId="9" fillId="4" borderId="1" xfId="0" applyNumberFormat="1" applyFont="1" applyFill="1" applyBorder="1" applyAlignment="1">
      <alignment horizontal="center"/>
    </xf>
    <xf numFmtId="169" fontId="6" fillId="0" borderId="0" xfId="0" applyNumberFormat="1" applyFont="1" applyAlignment="1">
      <alignment horizontal="right" vertical="center"/>
    </xf>
    <xf numFmtId="164" fontId="6" fillId="0" borderId="0" xfId="0" applyNumberFormat="1" applyFont="1" applyAlignment="1">
      <alignment horizontal="right" vertical="center"/>
    </xf>
    <xf numFmtId="167" fontId="7" fillId="0" borderId="0" xfId="0" applyNumberFormat="1" applyFont="1"/>
    <xf numFmtId="167" fontId="6" fillId="2" borderId="1" xfId="0" applyNumberFormat="1" applyFont="1" applyFill="1" applyBorder="1"/>
    <xf numFmtId="177" fontId="6" fillId="0" borderId="0" xfId="0" applyNumberFormat="1" applyFont="1"/>
    <xf numFmtId="178" fontId="6" fillId="0" borderId="0" xfId="0" applyNumberFormat="1" applyFont="1"/>
    <xf numFmtId="179" fontId="6" fillId="0" borderId="0" xfId="0" applyNumberFormat="1" applyFont="1"/>
    <xf numFmtId="5" fontId="6" fillId="0" borderId="0" xfId="0" applyNumberFormat="1" applyFont="1"/>
    <xf numFmtId="179" fontId="6" fillId="0" borderId="0" xfId="0" applyNumberFormat="1" applyFont="1" applyAlignment="1">
      <alignment horizontal="right" vertical="center"/>
    </xf>
    <xf numFmtId="180" fontId="6" fillId="0" borderId="0" xfId="0" applyNumberFormat="1" applyFont="1"/>
    <xf numFmtId="0" fontId="8" fillId="2" borderId="1" xfId="0" applyFont="1" applyFill="1" applyBorder="1"/>
    <xf numFmtId="17" fontId="9" fillId="2" borderId="1" xfId="0" applyNumberFormat="1" applyFont="1" applyFill="1" applyBorder="1" applyAlignment="1">
      <alignment horizontal="center"/>
    </xf>
    <xf numFmtId="164" fontId="6" fillId="2" borderId="1" xfId="0" applyNumberFormat="1" applyFont="1" applyFill="1" applyBorder="1" applyAlignment="1">
      <alignment horizontal="right" vertical="center"/>
    </xf>
    <xf numFmtId="164" fontId="6" fillId="2" borderId="1" xfId="0" applyNumberFormat="1" applyFont="1" applyFill="1" applyBorder="1"/>
    <xf numFmtId="9" fontId="6" fillId="2" borderId="1" xfId="0" applyNumberFormat="1" applyFont="1" applyFill="1" applyBorder="1"/>
    <xf numFmtId="9" fontId="6" fillId="0" borderId="0" xfId="0" applyNumberFormat="1" applyFont="1" applyAlignment="1">
      <alignment horizontal="right" vertical="center"/>
    </xf>
    <xf numFmtId="9" fontId="6" fillId="0" borderId="4" xfId="0" applyNumberFormat="1" applyFont="1" applyBorder="1"/>
    <xf numFmtId="9" fontId="6" fillId="0" borderId="0" xfId="0" applyNumberFormat="1" applyFont="1" applyAlignment="1">
      <alignment horizontal="right"/>
    </xf>
    <xf numFmtId="7" fontId="0" fillId="0" borderId="0" xfId="0" applyNumberFormat="1"/>
    <xf numFmtId="0" fontId="11" fillId="0" borderId="0" xfId="0" applyFont="1"/>
    <xf numFmtId="164" fontId="6" fillId="0" borderId="6" xfId="0" applyNumberFormat="1" applyFont="1" applyBorder="1"/>
    <xf numFmtId="170" fontId="6" fillId="0" borderId="0" xfId="0" applyNumberFormat="1" applyFont="1" applyAlignment="1">
      <alignment horizontal="right" vertical="center"/>
    </xf>
    <xf numFmtId="0" fontId="17" fillId="0" borderId="1" xfId="0" applyFont="1" applyBorder="1" applyAlignment="1">
      <alignment horizontal="left" wrapText="1"/>
    </xf>
    <xf numFmtId="0" fontId="6" fillId="0" borderId="1" xfId="0" applyFont="1" applyBorder="1" applyAlignment="1">
      <alignment horizontal="left" wrapText="1"/>
    </xf>
    <xf numFmtId="165" fontId="6" fillId="0" borderId="6" xfId="0" applyNumberFormat="1" applyFont="1" applyBorder="1"/>
    <xf numFmtId="165" fontId="14" fillId="0" borderId="0" xfId="0" applyNumberFormat="1" applyFont="1" applyAlignment="1">
      <alignment horizontal="right"/>
    </xf>
    <xf numFmtId="173" fontId="6" fillId="0" borderId="0" xfId="0" applyNumberFormat="1" applyFont="1"/>
    <xf numFmtId="7" fontId="6" fillId="0" borderId="0" xfId="0" applyNumberFormat="1" applyFont="1"/>
    <xf numFmtId="7" fontId="6" fillId="0" borderId="1" xfId="0" applyNumberFormat="1" applyFont="1" applyBorder="1"/>
    <xf numFmtId="0" fontId="9" fillId="0" borderId="1" xfId="0" applyFont="1" applyBorder="1" applyAlignment="1">
      <alignment horizontal="center"/>
    </xf>
    <xf numFmtId="17" fontId="9" fillId="0" borderId="1" xfId="0" applyNumberFormat="1" applyFont="1" applyBorder="1" applyAlignment="1">
      <alignment horizontal="center"/>
    </xf>
    <xf numFmtId="49" fontId="6" fillId="0" borderId="1" xfId="0" applyNumberFormat="1" applyFont="1" applyBorder="1" applyAlignment="1">
      <alignment horizontal="left" vertical="top" wrapText="1"/>
    </xf>
    <xf numFmtId="0" fontId="6" fillId="0" borderId="1" xfId="0" applyFont="1" applyBorder="1"/>
    <xf numFmtId="164" fontId="6" fillId="0" borderId="1" xfId="0" applyNumberFormat="1" applyFont="1" applyBorder="1"/>
    <xf numFmtId="49" fontId="6" fillId="0" borderId="1" xfId="0" quotePrefix="1" applyNumberFormat="1" applyFont="1" applyBorder="1" applyAlignment="1">
      <alignment horizontal="left" vertical="top" wrapText="1"/>
    </xf>
    <xf numFmtId="165" fontId="6" fillId="0" borderId="2" xfId="0" applyNumberFormat="1" applyFont="1" applyBorder="1"/>
    <xf numFmtId="165" fontId="6" fillId="0" borderId="8" xfId="0" applyNumberFormat="1" applyFont="1" applyBorder="1"/>
    <xf numFmtId="0" fontId="5" fillId="0" borderId="1" xfId="1"/>
    <xf numFmtId="0" fontId="6" fillId="2" borderId="1" xfId="1" applyFont="1" applyFill="1"/>
    <xf numFmtId="0" fontId="6" fillId="0" borderId="1" xfId="1" applyFont="1" applyAlignment="1">
      <alignment horizontal="left"/>
    </xf>
    <xf numFmtId="0" fontId="7" fillId="0" borderId="1" xfId="1" applyFont="1"/>
    <xf numFmtId="0" fontId="8" fillId="0" borderId="1" xfId="1" applyFont="1"/>
    <xf numFmtId="0" fontId="7" fillId="0" borderId="1" xfId="1" applyFont="1" applyAlignment="1">
      <alignment horizontal="center"/>
    </xf>
    <xf numFmtId="17" fontId="9" fillId="3" borderId="1" xfId="1" applyNumberFormat="1" applyFont="1" applyFill="1" applyAlignment="1">
      <alignment horizontal="left"/>
    </xf>
    <xf numFmtId="17" fontId="9" fillId="0" borderId="1" xfId="1" applyNumberFormat="1" applyFont="1" applyAlignment="1">
      <alignment horizontal="left"/>
    </xf>
    <xf numFmtId="0" fontId="9" fillId="3" borderId="1" xfId="1" applyFont="1" applyFill="1" applyAlignment="1">
      <alignment horizontal="center"/>
    </xf>
    <xf numFmtId="0" fontId="9" fillId="0" borderId="1" xfId="1" applyFont="1" applyAlignment="1">
      <alignment horizontal="center"/>
    </xf>
    <xf numFmtId="17" fontId="9" fillId="3" borderId="1" xfId="1" applyNumberFormat="1" applyFont="1" applyFill="1" applyAlignment="1">
      <alignment horizontal="center"/>
    </xf>
    <xf numFmtId="17" fontId="9" fillId="0" borderId="1" xfId="1" applyNumberFormat="1" applyFont="1" applyAlignment="1">
      <alignment horizontal="center"/>
    </xf>
    <xf numFmtId="17" fontId="9" fillId="0" borderId="1" xfId="1" applyNumberFormat="1" applyFont="1" applyAlignment="1">
      <alignment horizontal="center" wrapText="1"/>
    </xf>
    <xf numFmtId="17" fontId="9" fillId="0" borderId="1" xfId="1" applyNumberFormat="1" applyFont="1"/>
    <xf numFmtId="17" fontId="6" fillId="0" borderId="1" xfId="1" applyNumberFormat="1" applyFont="1" applyAlignment="1">
      <alignment horizontal="left"/>
    </xf>
    <xf numFmtId="17" fontId="10" fillId="0" borderId="1" xfId="1" applyNumberFormat="1" applyFont="1" applyAlignment="1">
      <alignment horizontal="left"/>
    </xf>
    <xf numFmtId="0" fontId="6" fillId="0" borderId="1" xfId="1" applyFont="1" applyAlignment="1">
      <alignment horizontal="left" vertical="center"/>
    </xf>
    <xf numFmtId="164" fontId="6" fillId="0" borderId="1" xfId="1" applyNumberFormat="1" applyFont="1"/>
    <xf numFmtId="167" fontId="6" fillId="0" borderId="1" xfId="1" applyNumberFormat="1" applyFont="1"/>
    <xf numFmtId="165" fontId="6" fillId="2" borderId="1" xfId="1" applyNumberFormat="1" applyFont="1" applyFill="1"/>
    <xf numFmtId="168" fontId="6" fillId="0" borderId="1" xfId="1" applyNumberFormat="1" applyFont="1"/>
    <xf numFmtId="0" fontId="6" fillId="0" borderId="8" xfId="1" applyFont="1" applyBorder="1"/>
    <xf numFmtId="168" fontId="6" fillId="0" borderId="8" xfId="1" applyNumberFormat="1" applyFont="1" applyBorder="1"/>
    <xf numFmtId="167" fontId="6" fillId="0" borderId="8" xfId="1" applyNumberFormat="1" applyFont="1" applyBorder="1"/>
    <xf numFmtId="0" fontId="8" fillId="0" borderId="1" xfId="1" applyFont="1" applyAlignment="1">
      <alignment horizontal="left" vertical="center"/>
    </xf>
    <xf numFmtId="168" fontId="6" fillId="0" borderId="3" xfId="1" applyNumberFormat="1" applyFont="1" applyBorder="1"/>
    <xf numFmtId="0" fontId="6" fillId="0" borderId="4" xfId="1" applyFont="1" applyBorder="1"/>
    <xf numFmtId="164" fontId="6" fillId="0" borderId="4" xfId="1" applyNumberFormat="1" applyFont="1" applyBorder="1"/>
    <xf numFmtId="167" fontId="6" fillId="0" borderId="4" xfId="1" applyNumberFormat="1" applyFont="1" applyBorder="1"/>
    <xf numFmtId="0" fontId="8" fillId="0" borderId="1" xfId="1" applyFont="1" applyAlignment="1">
      <alignment wrapText="1"/>
    </xf>
    <xf numFmtId="0" fontId="11" fillId="0" borderId="1" xfId="1" applyFont="1"/>
    <xf numFmtId="0" fontId="8" fillId="0" borderId="1" xfId="1" applyFont="1" applyAlignment="1">
      <alignment horizontal="left"/>
    </xf>
    <xf numFmtId="0" fontId="12" fillId="0" borderId="1" xfId="1" applyFont="1"/>
    <xf numFmtId="164" fontId="6" fillId="0" borderId="3" xfId="1" applyNumberFormat="1" applyFont="1" applyBorder="1"/>
    <xf numFmtId="164" fontId="6" fillId="0" borderId="8" xfId="1" applyNumberFormat="1" applyFont="1" applyBorder="1"/>
    <xf numFmtId="0" fontId="8" fillId="0" borderId="1" xfId="1" applyFont="1" applyAlignment="1">
      <alignment horizontal="left" wrapText="1"/>
    </xf>
    <xf numFmtId="164" fontId="6" fillId="0" borderId="5" xfId="1" applyNumberFormat="1" applyFont="1" applyBorder="1"/>
    <xf numFmtId="0" fontId="13" fillId="0" borderId="1" xfId="1" applyFont="1"/>
    <xf numFmtId="0" fontId="10" fillId="0" borderId="1" xfId="1" applyFont="1"/>
    <xf numFmtId="169" fontId="6" fillId="0" borderId="1" xfId="1" applyNumberFormat="1" applyFont="1"/>
    <xf numFmtId="0" fontId="6" fillId="5" borderId="1" xfId="0" applyFont="1" applyFill="1" applyBorder="1"/>
    <xf numFmtId="17" fontId="9" fillId="3" borderId="0" xfId="0" applyNumberFormat="1" applyFont="1" applyFill="1" applyAlignment="1">
      <alignment horizontal="center"/>
    </xf>
    <xf numFmtId="164" fontId="0" fillId="0" borderId="1" xfId="3" applyNumberFormat="1" applyFont="1" applyFill="1" applyBorder="1" applyAlignment="1">
      <alignment horizontal="right" vertical="center"/>
    </xf>
    <xf numFmtId="164" fontId="0" fillId="0" borderId="9" xfId="3" applyNumberFormat="1" applyFont="1" applyFill="1" applyBorder="1"/>
    <xf numFmtId="9" fontId="0" fillId="0" borderId="0" xfId="2" applyFont="1" applyFill="1"/>
    <xf numFmtId="9" fontId="0" fillId="0" borderId="1" xfId="2" applyFont="1" applyFill="1" applyBorder="1"/>
    <xf numFmtId="9" fontId="0" fillId="0" borderId="9" xfId="2" applyFont="1" applyFill="1" applyBorder="1"/>
    <xf numFmtId="169" fontId="0" fillId="0" borderId="0" xfId="0" applyNumberFormat="1"/>
    <xf numFmtId="178" fontId="0" fillId="0" borderId="0" xfId="0" applyNumberFormat="1"/>
    <xf numFmtId="5" fontId="0" fillId="0" borderId="0" xfId="0" applyNumberFormat="1"/>
    <xf numFmtId="9" fontId="0" fillId="0" borderId="0" xfId="0" applyNumberFormat="1"/>
    <xf numFmtId="164" fontId="6" fillId="0" borderId="1" xfId="3" applyNumberFormat="1" applyFont="1" applyFill="1"/>
    <xf numFmtId="165" fontId="6" fillId="0" borderId="1" xfId="3" applyNumberFormat="1" applyFont="1" applyFill="1"/>
    <xf numFmtId="164" fontId="6" fillId="0" borderId="11" xfId="3" applyNumberFormat="1" applyFont="1" applyFill="1" applyBorder="1"/>
    <xf numFmtId="166" fontId="0" fillId="0" borderId="1" xfId="5" applyNumberFormat="1" applyFont="1" applyAlignment="1">
      <alignment vertical="center"/>
    </xf>
    <xf numFmtId="164" fontId="0" fillId="0" borderId="1" xfId="3" applyNumberFormat="1" applyFont="1" applyFill="1"/>
    <xf numFmtId="165" fontId="0" fillId="0" borderId="1" xfId="3" applyNumberFormat="1" applyFont="1" applyFill="1"/>
    <xf numFmtId="164" fontId="0" fillId="0" borderId="12" xfId="3" applyNumberFormat="1" applyFont="1" applyFill="1" applyBorder="1"/>
    <xf numFmtId="164" fontId="0" fillId="0" borderId="0" xfId="0" applyNumberFormat="1"/>
    <xf numFmtId="164" fontId="6" fillId="0" borderId="13" xfId="1" applyNumberFormat="1" applyFont="1" applyBorder="1"/>
    <xf numFmtId="165" fontId="0" fillId="0" borderId="12" xfId="3" applyNumberFormat="1" applyFont="1" applyFill="1" applyBorder="1"/>
    <xf numFmtId="165" fontId="0" fillId="0" borderId="0" xfId="0" applyNumberFormat="1"/>
    <xf numFmtId="164" fontId="0" fillId="0" borderId="1" xfId="4" applyNumberFormat="1" applyFont="1" applyFill="1"/>
    <xf numFmtId="165" fontId="0" fillId="0" borderId="1" xfId="4" applyNumberFormat="1" applyFont="1" applyFill="1" applyBorder="1"/>
    <xf numFmtId="165" fontId="0" fillId="0" borderId="10" xfId="4" applyNumberFormat="1" applyFont="1" applyFill="1" applyBorder="1"/>
    <xf numFmtId="164" fontId="0" fillId="0" borderId="9" xfId="4" applyNumberFormat="1" applyFont="1" applyFill="1" applyBorder="1"/>
    <xf numFmtId="179" fontId="0" fillId="0" borderId="0" xfId="0" applyNumberFormat="1"/>
    <xf numFmtId="9" fontId="6" fillId="0" borderId="0" xfId="2" applyFont="1"/>
    <xf numFmtId="164" fontId="0" fillId="0" borderId="1" xfId="3" applyNumberFormat="1" applyFont="1" applyFill="1" applyBorder="1"/>
    <xf numFmtId="0" fontId="9" fillId="6" borderId="0" xfId="0" quotePrefix="1" applyFont="1" applyFill="1" applyAlignment="1">
      <alignment horizontal="center"/>
    </xf>
    <xf numFmtId="164" fontId="0" fillId="0" borderId="1" xfId="4" applyNumberFormat="1" applyFont="1" applyFill="1" applyBorder="1"/>
    <xf numFmtId="164" fontId="6" fillId="0" borderId="1" xfId="3" applyNumberFormat="1" applyFont="1" applyFill="1" applyBorder="1"/>
    <xf numFmtId="165" fontId="0" fillId="0" borderId="1" xfId="3" applyNumberFormat="1" applyFont="1" applyFill="1" applyBorder="1"/>
    <xf numFmtId="0" fontId="9" fillId="3" borderId="0" xfId="0" applyFont="1" applyFill="1" applyAlignment="1">
      <alignment horizontal="center"/>
    </xf>
    <xf numFmtId="174" fontId="0" fillId="0" borderId="0" xfId="0" applyNumberFormat="1"/>
    <xf numFmtId="0" fontId="8" fillId="0" borderId="1" xfId="0" applyFont="1" applyBorder="1"/>
    <xf numFmtId="17" fontId="9" fillId="0" borderId="1" xfId="0" applyNumberFormat="1" applyFont="1" applyBorder="1"/>
    <xf numFmtId="164" fontId="6" fillId="0" borderId="1" xfId="0" applyNumberFormat="1" applyFont="1" applyBorder="1" applyAlignment="1">
      <alignment horizontal="right" vertical="center"/>
    </xf>
    <xf numFmtId="9" fontId="6" fillId="0" borderId="1" xfId="0" applyNumberFormat="1" applyFont="1" applyBorder="1"/>
    <xf numFmtId="9" fontId="0" fillId="0" borderId="0" xfId="2" applyFont="1" applyAlignment="1">
      <alignment horizontal="left"/>
    </xf>
    <xf numFmtId="9" fontId="7" fillId="0" borderId="0" xfId="2" applyFont="1"/>
    <xf numFmtId="0" fontId="6" fillId="0" borderId="1" xfId="1" applyFont="1"/>
    <xf numFmtId="166" fontId="6" fillId="0" borderId="1" xfId="0" applyNumberFormat="1" applyFont="1" applyBorder="1" applyAlignment="1">
      <alignment vertical="center"/>
    </xf>
    <xf numFmtId="170" fontId="6" fillId="0" borderId="1" xfId="0" applyNumberFormat="1" applyFont="1" applyBorder="1"/>
    <xf numFmtId="0" fontId="0" fillId="0" borderId="1" xfId="0" applyBorder="1"/>
    <xf numFmtId="0" fontId="9" fillId="0" borderId="0" xfId="0" quotePrefix="1" applyFont="1" applyAlignment="1">
      <alignment horizontal="center"/>
    </xf>
    <xf numFmtId="164" fontId="6" fillId="0" borderId="0" xfId="6" applyNumberFormat="1" applyFont="1" applyFill="1"/>
    <xf numFmtId="165" fontId="6" fillId="0" borderId="0" xfId="6" applyNumberFormat="1" applyFont="1" applyFill="1"/>
    <xf numFmtId="17" fontId="9" fillId="6" borderId="0" xfId="0" applyNumberFormat="1" applyFont="1" applyFill="1" applyAlignment="1">
      <alignment horizontal="center"/>
    </xf>
    <xf numFmtId="164" fontId="6" fillId="0" borderId="11" xfId="6" applyNumberFormat="1" applyFont="1" applyFill="1" applyBorder="1"/>
    <xf numFmtId="164" fontId="0" fillId="0" borderId="0" xfId="6" applyNumberFormat="1" applyFont="1" applyFill="1"/>
    <xf numFmtId="165" fontId="0" fillId="0" borderId="0" xfId="6" applyNumberFormat="1" applyFont="1" applyFill="1"/>
    <xf numFmtId="164" fontId="0" fillId="0" borderId="12" xfId="6" applyNumberFormat="1" applyFont="1" applyFill="1" applyBorder="1"/>
    <xf numFmtId="165" fontId="0" fillId="0" borderId="12" xfId="6" applyNumberFormat="1" applyFont="1" applyFill="1" applyBorder="1"/>
    <xf numFmtId="164" fontId="0" fillId="0" borderId="9" xfId="6" applyNumberFormat="1" applyFont="1" applyFill="1" applyBorder="1"/>
    <xf numFmtId="10" fontId="0" fillId="0" borderId="0" xfId="0" applyNumberFormat="1"/>
    <xf numFmtId="9" fontId="0" fillId="8" borderId="1" xfId="2" applyFont="1" applyFill="1" applyBorder="1"/>
    <xf numFmtId="164" fontId="6" fillId="7" borderId="0" xfId="6" applyNumberFormat="1" applyFont="1" applyFill="1"/>
    <xf numFmtId="7" fontId="0" fillId="7" borderId="0" xfId="0" applyNumberFormat="1" applyFill="1"/>
    <xf numFmtId="165" fontId="0" fillId="7" borderId="1" xfId="3" applyNumberFormat="1" applyFont="1" applyFill="1"/>
    <xf numFmtId="165" fontId="0" fillId="7" borderId="0" xfId="6" applyNumberFormat="1" applyFont="1" applyFill="1"/>
    <xf numFmtId="0" fontId="21" fillId="0" borderId="0" xfId="0" applyFont="1"/>
    <xf numFmtId="9" fontId="0" fillId="0" borderId="0" xfId="2" applyFont="1"/>
    <xf numFmtId="181" fontId="6" fillId="0" borderId="1" xfId="0" applyNumberFormat="1" applyFont="1" applyBorder="1"/>
    <xf numFmtId="182" fontId="0" fillId="0" borderId="0" xfId="0" applyNumberFormat="1"/>
    <xf numFmtId="169" fontId="0" fillId="0" borderId="0" xfId="6" applyNumberFormat="1" applyFont="1"/>
    <xf numFmtId="164" fontId="0" fillId="0" borderId="1" xfId="7" applyNumberFormat="1" applyFont="1" applyFill="1" applyBorder="1" applyAlignment="1">
      <alignment horizontal="right" vertical="center"/>
    </xf>
    <xf numFmtId="164" fontId="0" fillId="0" borderId="9" xfId="7" applyNumberFormat="1" applyFont="1" applyFill="1" applyBorder="1"/>
    <xf numFmtId="164" fontId="6" fillId="7" borderId="1" xfId="7" applyNumberFormat="1" applyFont="1" applyFill="1"/>
    <xf numFmtId="165" fontId="6" fillId="0" borderId="1" xfId="7" applyNumberFormat="1" applyFont="1" applyFill="1"/>
    <xf numFmtId="164" fontId="6" fillId="0" borderId="1" xfId="7" applyNumberFormat="1" applyFont="1" applyFill="1"/>
    <xf numFmtId="164" fontId="0" fillId="0" borderId="1" xfId="7" applyNumberFormat="1" applyFont="1" applyFill="1"/>
    <xf numFmtId="165" fontId="0" fillId="0" borderId="1" xfId="7" applyNumberFormat="1" applyFont="1" applyFill="1"/>
    <xf numFmtId="164" fontId="6" fillId="0" borderId="11" xfId="0" applyNumberFormat="1" applyFont="1" applyBorder="1"/>
    <xf numFmtId="164" fontId="6" fillId="0" borderId="11" xfId="7" applyNumberFormat="1" applyFont="1" applyFill="1" applyBorder="1"/>
    <xf numFmtId="164" fontId="0" fillId="0" borderId="12" xfId="7" applyNumberFormat="1" applyFont="1" applyFill="1" applyBorder="1"/>
    <xf numFmtId="165" fontId="0" fillId="0" borderId="12" xfId="7" applyNumberFormat="1" applyFont="1" applyFill="1" applyBorder="1"/>
    <xf numFmtId="165" fontId="5" fillId="0" borderId="1" xfId="7" applyNumberFormat="1" applyFont="1" applyFill="1"/>
    <xf numFmtId="0" fontId="6" fillId="0" borderId="0" xfId="0" applyFont="1"/>
    <xf numFmtId="0" fontId="9" fillId="3" borderId="0" xfId="0" quotePrefix="1" applyFont="1" applyFill="1" applyAlignment="1">
      <alignment horizontal="center"/>
    </xf>
    <xf numFmtId="17" fontId="9" fillId="3" borderId="1" xfId="8" applyNumberFormat="1" applyFont="1" applyFill="1" applyAlignment="1">
      <alignment horizontal="center"/>
    </xf>
    <xf numFmtId="17" fontId="9" fillId="0" borderId="1" xfId="8" applyNumberFormat="1" applyFont="1" applyAlignment="1">
      <alignment horizontal="center"/>
    </xf>
    <xf numFmtId="0" fontId="9" fillId="3" borderId="1" xfId="8" applyFont="1" applyFill="1" applyAlignment="1">
      <alignment horizontal="center"/>
    </xf>
    <xf numFmtId="164" fontId="6" fillId="0" borderId="1" xfId="7" applyNumberFormat="1" applyFont="1" applyFill="1" applyBorder="1"/>
    <xf numFmtId="0" fontId="9" fillId="6" borderId="0" xfId="0" applyFont="1" applyFill="1" applyAlignment="1">
      <alignment horizontal="center"/>
    </xf>
    <xf numFmtId="164" fontId="0" fillId="0" borderId="1" xfId="6" applyNumberFormat="1" applyFont="1" applyFill="1" applyBorder="1"/>
    <xf numFmtId="165" fontId="0" fillId="0" borderId="1" xfId="6" applyNumberFormat="1" applyFont="1" applyFill="1" applyBorder="1"/>
    <xf numFmtId="10" fontId="0" fillId="0" borderId="0" xfId="2" applyNumberFormat="1" applyFont="1"/>
    <xf numFmtId="168" fontId="6" fillId="0" borderId="10" xfId="1" applyNumberFormat="1" applyFont="1" applyBorder="1"/>
    <xf numFmtId="164" fontId="6" fillId="0" borderId="9" xfId="1" applyNumberFormat="1" applyFont="1" applyBorder="1"/>
    <xf numFmtId="164" fontId="6" fillId="0" borderId="10" xfId="1" applyNumberFormat="1" applyFont="1" applyBorder="1"/>
    <xf numFmtId="164" fontId="6" fillId="0" borderId="11" xfId="1" applyNumberFormat="1" applyFont="1" applyBorder="1"/>
    <xf numFmtId="7" fontId="5" fillId="0" borderId="0" xfId="0" applyNumberFormat="1" applyFont="1"/>
    <xf numFmtId="172" fontId="0" fillId="0" borderId="0" xfId="0" applyNumberFormat="1"/>
    <xf numFmtId="43" fontId="0" fillId="0" borderId="0" xfId="6" applyFont="1"/>
  </cellXfs>
  <cellStyles count="9">
    <cellStyle name="Comma" xfId="6" builtinId="3"/>
    <cellStyle name="Comma 2" xfId="3" xr:uid="{4EC588A7-3100-49C6-A64D-F2B1AC808A12}"/>
    <cellStyle name="Comma 2 2" xfId="7" xr:uid="{B9F502BB-A240-4528-9C33-74BCCDBDD6FD}"/>
    <cellStyle name="Comma 3" xfId="4" xr:uid="{E77D6557-24BB-435D-B4D2-CB83FEE01C45}"/>
    <cellStyle name="Normal" xfId="0" builtinId="0"/>
    <cellStyle name="Normal 2" xfId="1" xr:uid="{3B045C0B-9F3E-0D47-992D-ADCBC8F3B409}"/>
    <cellStyle name="Normal 2 2" xfId="8" xr:uid="{57E8DF58-BA12-4EB7-8F0C-76466586EA80}"/>
    <cellStyle name="Normal 7" xfId="5" xr:uid="{2D78F898-25DA-461C-9631-5E12B6E586A0}"/>
    <cellStyle name="Percent" xfId="2" builtinId="5"/>
  </cellStyles>
  <dxfs count="8">
    <dxf>
      <fill>
        <patternFill patternType="solid">
          <fgColor rgb="FFCFF0FC"/>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rgb="FFCFF0FC"/>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rgb="FFCFF0FC"/>
          <bgColor rgb="FFCFF0FC"/>
        </patternFill>
      </fill>
    </dxf>
    <dxf>
      <fill>
        <patternFill patternType="solid">
          <fgColor rgb="FFCFF0FC"/>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923925" cy="400050"/>
    <xdr:pic>
      <xdr:nvPicPr>
        <xdr:cNvPr id="2" name="image3.png">
          <a:extLst>
            <a:ext uri="{FF2B5EF4-FFF2-40B4-BE49-F238E27FC236}">
              <a16:creationId xmlns:a16="http://schemas.microsoft.com/office/drawing/2014/main" id="{A273894E-30A7-4347-9249-F96AD9BFF98F}"/>
            </a:ext>
          </a:extLst>
        </xdr:cNvPr>
        <xdr:cNvPicPr preferRelativeResize="0"/>
      </xdr:nvPicPr>
      <xdr:blipFill>
        <a:blip xmlns:r="http://schemas.openxmlformats.org/officeDocument/2006/relationships" r:embed="rId1" cstate="print"/>
        <a:stretch>
          <a:fillRect/>
        </a:stretch>
      </xdr:blipFill>
      <xdr:spPr>
        <a:xfrm>
          <a:off x="723900" y="193675"/>
          <a:ext cx="923925" cy="400050"/>
        </a:xfrm>
        <a:prstGeom prst="rect">
          <a:avLst/>
        </a:prstGeom>
        <a:noFill/>
      </xdr:spPr>
    </xdr:pic>
    <xdr:clientData fLocksWithSheet="0"/>
  </xdr:oneCellAnchor>
  <xdr:twoCellAnchor>
    <xdr:from>
      <xdr:col>1</xdr:col>
      <xdr:colOff>0</xdr:colOff>
      <xdr:row>7</xdr:row>
      <xdr:rowOff>114301</xdr:rowOff>
    </xdr:from>
    <xdr:to>
      <xdr:col>13</xdr:col>
      <xdr:colOff>431800</xdr:colOff>
      <xdr:row>32</xdr:row>
      <xdr:rowOff>127001</xdr:rowOff>
    </xdr:to>
    <xdr:sp macro="" textlink="">
      <xdr:nvSpPr>
        <xdr:cNvPr id="4" name="Text Placeholder 5">
          <a:extLst>
            <a:ext uri="{FF2B5EF4-FFF2-40B4-BE49-F238E27FC236}">
              <a16:creationId xmlns:a16="http://schemas.microsoft.com/office/drawing/2014/main" id="{864234F9-81F9-5B37-2757-2C0CC4207AB8}"/>
            </a:ext>
          </a:extLst>
        </xdr:cNvPr>
        <xdr:cNvSpPr>
          <a:spLocks noGrp="1"/>
        </xdr:cNvSpPr>
      </xdr:nvSpPr>
      <xdr:spPr>
        <a:xfrm>
          <a:off x="1663700" y="1270001"/>
          <a:ext cx="9144000" cy="41910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a:t>
          </a:r>
        </a:p>
        <a:p>
          <a:r>
            <a:rPr lang="en-US" sz="1100">
              <a:solidFill>
                <a:schemeClr val="tx1"/>
              </a:solidFill>
            </a:rPr>
            <a: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a:t>
          </a:r>
        </a:p>
        <a:p>
          <a:r>
            <a:rPr lang="en-US" sz="1100">
              <a:solidFill>
                <a:schemeClr val="tx1"/>
              </a:solidFill>
            </a:rPr>
            <a:t>We define Adjusted EBITDA as net loss, adjusted to exclude: depreciation and amortization; stock-based compensation expense; interest (income) expense; provision for income taxes; and other one-time non-recurring items when applicable, such as acquisition-related and restructuring expenses.</a:t>
          </a:r>
        </a:p>
        <a:p>
          <a:r>
            <a:rPr lang="en-US" sz="1100">
              <a:solidFill>
                <a:schemeClr val="tx1"/>
              </a:solidFill>
            </a:rPr>
            <a: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income and expenses, including interest income and expense, (5) it does not consider the impact of any contingent consideration liability valuation adjustments, (6) it does not reflect tax payments that may represent a reduction in cash available to us, (7) it does not include the amortization of acquired intangible assets but it does include the revenue that these acquired intangible assets contribute to the enterprise; and (8)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a:t>
          </a:r>
        </a:p>
        <a:p>
          <a:endParaRPr lang="en-US" sz="1100">
            <a:solidFill>
              <a:schemeClr val="tx1"/>
            </a:solidFill>
          </a:endParaRPr>
        </a:p>
      </xdr:txBody>
    </xdr:sp>
    <xdr:clientData/>
  </xdr:twoCellAnchor>
  <xdr:twoCellAnchor>
    <xdr:from>
      <xdr:col>0</xdr:col>
      <xdr:colOff>611505</xdr:colOff>
      <xdr:row>62</xdr:row>
      <xdr:rowOff>110490</xdr:rowOff>
    </xdr:from>
    <xdr:to>
      <xdr:col>13</xdr:col>
      <xdr:colOff>154305</xdr:colOff>
      <xdr:row>80</xdr:row>
      <xdr:rowOff>160203</xdr:rowOff>
    </xdr:to>
    <xdr:sp macro="" textlink="">
      <xdr:nvSpPr>
        <xdr:cNvPr id="6" name="Text Placeholder 5">
          <a:extLst>
            <a:ext uri="{FF2B5EF4-FFF2-40B4-BE49-F238E27FC236}">
              <a16:creationId xmlns:a16="http://schemas.microsoft.com/office/drawing/2014/main" id="{F188E8E7-7ADF-3914-0890-BF79D6AA9793}"/>
            </a:ext>
          </a:extLst>
        </xdr:cNvPr>
        <xdr:cNvSpPr>
          <a:spLocks noGrp="1"/>
        </xdr:cNvSpPr>
      </xdr:nvSpPr>
      <xdr:spPr>
        <a:xfrm>
          <a:off x="611505" y="10759440"/>
          <a:ext cx="7962900" cy="3135813"/>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200">
              <a:solidFill>
                <a:schemeClr val="tx1"/>
              </a:solidFill>
            </a:rPr>
            <a:t>We regularly monitor the following operating and financial metrics in order to measure our current performance and estimate our future performance. Our key operating and financial metrics may be calculated in a manner different than similar business metrics used by other companies.</a:t>
          </a:r>
        </a:p>
        <a:p>
          <a:r>
            <a:rPr lang="en-US" sz="1200">
              <a:solidFill>
                <a:schemeClr val="tx1"/>
              </a:solidFill>
            </a:rPr>
            <a:t>Marketplace GMV - Marketplace GMV is primarily driven by the volume and dollar value of Marketplace Unit transactions. We believe that Marketplace GMV acts as an indicator of our success, signaling satisfaction of dealers and buyers, and the health, scale, and growth of our business. We define Marketplace GMV as the total dollar value of vehicles transacted within the applicable period, excluding any auction and ancillary fees.</a:t>
          </a:r>
        </a:p>
        <a:p>
          <a:r>
            <a:rPr lang="en-US" sz="1200">
              <a:solidFill>
                <a:schemeClr val="tx1"/>
              </a:solidFill>
            </a:rPr>
            <a:t>Marketplace Units - Marketplace Units is a key indicator of our potential for growth in Marketplace GMV and revenue. It demonstrates the overall engagement of our customers and our market share of wholesale transactions in the United States. We define Marketplace Units as the number of vehicles transacted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excludes vehicles that were inspected by ACV, but not sold. Marketplace Units have increased over time as we have expanded our territory coverage, added new dealer partners and increased our share of wholesale transactions from existing customers.</a:t>
          </a:r>
        </a:p>
        <a:p>
          <a:endParaRPr lang="en-US" sz="1200">
            <a:solidFill>
              <a:schemeClr val="tx1"/>
            </a:solidFill>
          </a:endParaRPr>
        </a:p>
      </xdr:txBody>
    </xdr:sp>
    <xdr:clientData/>
  </xdr:twoCellAnchor>
  <xdr:twoCellAnchor>
    <xdr:from>
      <xdr:col>1</xdr:col>
      <xdr:colOff>0</xdr:colOff>
      <xdr:row>33</xdr:row>
      <xdr:rowOff>59690</xdr:rowOff>
    </xdr:from>
    <xdr:to>
      <xdr:col>13</xdr:col>
      <xdr:colOff>457200</xdr:colOff>
      <xdr:row>61</xdr:row>
      <xdr:rowOff>21590</xdr:rowOff>
    </xdr:to>
    <xdr:sp macro="" textlink="">
      <xdr:nvSpPr>
        <xdr:cNvPr id="3" name="Text Placeholder 5">
          <a:extLst>
            <a:ext uri="{FF2B5EF4-FFF2-40B4-BE49-F238E27FC236}">
              <a16:creationId xmlns:a16="http://schemas.microsoft.com/office/drawing/2014/main" id="{2674351C-FFA4-1726-A070-9C8D8F1931E5}"/>
            </a:ext>
          </a:extLst>
        </xdr:cNvPr>
        <xdr:cNvSpPr>
          <a:spLocks noGrp="1"/>
        </xdr:cNvSpPr>
      </xdr:nvSpPr>
      <xdr:spPr>
        <a:xfrm>
          <a:off x="647700" y="5736590"/>
          <a:ext cx="8229600" cy="459105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Non-GAAP net income (loss), and non-GAAP operating expenses, are financial measures that are not presented in accordance with GAAP, provide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continuing operations. We define non-GAAP net income (loss) as net income (loss), adjusted to exclude: stock-based compensation expense, amortization of acquired intangible assets, and other one-time, non-recurring items, when applicable, such as acquisition-related and restructuring expenses.  We define non-GAAP operating expenses as operating expenses adjusted to exclude the same items that are excluded from non-GAAP net income (loss). In the calculation of non-GAAP net income (loss) and non-GAAP operating expenses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and non-GAAP operating expenses.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a:t>
          </a:r>
        </a:p>
        <a:p>
          <a:r>
            <a:rPr lang="en-US" sz="1100">
              <a:solidFill>
                <a:schemeClr val="tx1"/>
              </a:solidFill>
            </a:rPr>
            <a:t>Non-GAAP net income (loss) and non-GAAP operating expenses are presented for supplemental informational purposes only, have limitations as an analytical tool and should not be considered in isolation or as a substitute for financial information presented in accordance with GAAP. Some of these limitations include that: (1) they do not consider the impact of stock-based compensation expense; (2) although amortization is a non-cash charge, the underlying assets may need to be replaced and non-GAAP net income (loss) and non-GAAP net income do not reflect these capital expenditures; (3) they do not consider the impact of any contingent consideration liability valuation adjustments; (4) they do not include the amortization of acquired intangible assets but non-GAAP net income (loss)  does include the revenue that these acquired intangible assets contribute to the enterprise; and (5) they do not consider the impact of other one-time charges, such as acquisition-related and restructuring expenses, which could be material to the results of our operations. In addition, our use of non-GAAP net income (loss) and non-GAAP operating expenses may not be comparable to similarly titled measures of other companies because they may not calculate non-GAAP net income (loss) and non-GAAP operating expenses in the same manner, limiting their usefulness as a comparative measure. Because of these limitations, when evaluating our performance, you should consider non-GAAP net income (loss) and non-GAAP operating expenses alongside other financial measures, including our net loss, operating expenses, and other results stated in accordance with GAAP.</a:t>
          </a:r>
        </a:p>
        <a:p>
          <a:endParaRPr lang="en-US" sz="1100">
            <a:solidFill>
              <a:schemeClr val="tx1"/>
            </a:solidFill>
          </a:endParaRPr>
        </a:p>
        <a:p>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19050</xdr:rowOff>
    </xdr:from>
    <xdr:ext cx="904875" cy="409575"/>
    <xdr:pic>
      <xdr:nvPicPr>
        <xdr:cNvPr id="2" name="image1.png">
          <a:extLst>
            <a:ext uri="{FF2B5EF4-FFF2-40B4-BE49-F238E27FC236}">
              <a16:creationId xmlns:a16="http://schemas.microsoft.com/office/drawing/2014/main" id="{00CF0B45-5ED5-1A4D-A8BC-E253EE087ADB}"/>
            </a:ext>
          </a:extLst>
        </xdr:cNvPr>
        <xdr:cNvPicPr preferRelativeResize="0"/>
      </xdr:nvPicPr>
      <xdr:blipFill>
        <a:blip xmlns:r="http://schemas.openxmlformats.org/officeDocument/2006/relationships" r:embed="rId1" cstate="print"/>
        <a:stretch>
          <a:fillRect/>
        </a:stretch>
      </xdr:blipFill>
      <xdr:spPr>
        <a:xfrm>
          <a:off x="428625" y="171450"/>
          <a:ext cx="904875"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123825</xdr:rowOff>
    </xdr:from>
    <xdr:ext cx="942975" cy="4381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215900</xdr:rowOff>
    </xdr:from>
    <xdr:ext cx="1076325" cy="47625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42900" y="368300"/>
          <a:ext cx="1076325" cy="476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1</xdr:row>
      <xdr:rowOff>142875</xdr:rowOff>
    </xdr:from>
    <xdr:ext cx="933450" cy="4000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0</xdr:row>
      <xdr:rowOff>107950</xdr:rowOff>
    </xdr:from>
    <xdr:ext cx="914400" cy="438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327025" y="107950"/>
          <a:ext cx="914400" cy="4381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19050</xdr:rowOff>
    </xdr:from>
    <xdr:ext cx="914400" cy="40005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19050</xdr:rowOff>
    </xdr:from>
    <xdr:ext cx="933450" cy="4095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1000"/>
  <sheetViews>
    <sheetView showGridLines="0" zoomScaleNormal="100" workbookViewId="0">
      <selection activeCell="AQ15" sqref="AQ15"/>
    </sheetView>
  </sheetViews>
  <sheetFormatPr baseColWidth="10" defaultColWidth="12.6640625" defaultRowHeight="15" customHeight="1" outlineLevelCol="1" x14ac:dyDescent="0.15"/>
  <cols>
    <col min="1" max="1" width="5.1640625" customWidth="1"/>
    <col min="2" max="2" width="37.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hidden="1" customWidth="1" outlineLevel="1"/>
    <col min="28" max="28" width="1" hidden="1" customWidth="1" outlineLevel="1"/>
    <col min="29" max="29" width="10.33203125" customWidth="1" collapsed="1"/>
    <col min="30" max="30" width="1" customWidth="1"/>
    <col min="31" max="34" width="10.33203125" customWidth="1"/>
    <col min="35" max="35" width="1" customWidth="1"/>
    <col min="36" max="36" width="10.33203125" customWidth="1"/>
    <col min="37" max="37" width="1.6640625" customWidth="1"/>
    <col min="38" max="38" width="10.83203125" customWidth="1"/>
    <col min="39" max="39" width="1.6640625" customWidth="1"/>
    <col min="40" max="40" width="1" customWidth="1"/>
    <col min="41" max="41" width="8" customWidth="1"/>
  </cols>
  <sheetData>
    <row r="1" spans="2:41" ht="12.75" customHeight="1" x14ac:dyDescent="0.15">
      <c r="AN1" s="4"/>
      <c r="AO1" s="82"/>
    </row>
    <row r="2" spans="2:41" ht="12.75" customHeight="1" x14ac:dyDescent="0.15">
      <c r="B2" s="5"/>
      <c r="L2" s="7"/>
      <c r="M2" s="7"/>
      <c r="N2" s="7"/>
      <c r="O2" s="7"/>
      <c r="P2" s="7"/>
      <c r="Q2" s="7"/>
      <c r="R2" s="7"/>
      <c r="S2" s="7"/>
      <c r="T2" s="7"/>
      <c r="U2" s="7"/>
      <c r="V2" s="7"/>
      <c r="W2" s="7"/>
      <c r="X2" s="7"/>
      <c r="Y2" s="7"/>
      <c r="Z2" s="7"/>
      <c r="AA2" s="7"/>
      <c r="AB2" s="7"/>
      <c r="AC2" s="7"/>
      <c r="AD2" s="7"/>
      <c r="AE2" s="7"/>
      <c r="AF2" s="7"/>
      <c r="AG2" s="7"/>
      <c r="AH2" s="7"/>
      <c r="AI2" s="7"/>
      <c r="AJ2" s="7"/>
      <c r="AK2" s="7"/>
      <c r="AL2" s="7"/>
      <c r="AM2" s="7"/>
      <c r="AN2" s="60"/>
      <c r="AO2" s="162"/>
    </row>
    <row r="3" spans="2:41" ht="12.75" customHeight="1" x14ac:dyDescent="0.15">
      <c r="B3" s="5"/>
      <c r="L3" s="7"/>
      <c r="M3" s="7"/>
      <c r="N3" s="7"/>
      <c r="O3" s="7"/>
      <c r="P3" s="7"/>
      <c r="Q3" s="7"/>
      <c r="R3" s="7"/>
      <c r="S3" s="7"/>
      <c r="T3" s="7"/>
      <c r="U3" s="7"/>
      <c r="V3" s="7"/>
      <c r="W3" s="7"/>
      <c r="X3" s="7"/>
      <c r="Y3" s="7"/>
      <c r="Z3" s="7"/>
      <c r="AA3" s="7"/>
      <c r="AB3" s="7"/>
      <c r="AC3" s="7"/>
      <c r="AD3" s="7"/>
      <c r="AE3" s="7"/>
      <c r="AF3" s="7"/>
      <c r="AG3" s="7"/>
      <c r="AH3" s="7"/>
      <c r="AI3" s="7"/>
      <c r="AJ3" s="7"/>
      <c r="AK3" s="7"/>
      <c r="AL3" s="7"/>
      <c r="AM3" s="7"/>
      <c r="AN3" s="60"/>
      <c r="AO3" s="162"/>
    </row>
    <row r="4" spans="2:41" ht="12.75" customHeight="1" x14ac:dyDescent="0.15">
      <c r="B4" s="5"/>
      <c r="D4" s="8"/>
      <c r="L4" s="7"/>
      <c r="M4" s="8"/>
      <c r="N4" s="7"/>
      <c r="O4" s="8"/>
      <c r="P4" s="7"/>
      <c r="Q4" s="7"/>
      <c r="R4" s="7"/>
      <c r="S4" s="7"/>
      <c r="T4" s="7"/>
      <c r="U4" s="7"/>
      <c r="V4" s="7"/>
      <c r="W4" s="7"/>
      <c r="X4" s="7"/>
      <c r="Y4" s="7"/>
      <c r="Z4" s="7"/>
      <c r="AA4" s="7"/>
      <c r="AB4" s="7"/>
      <c r="AC4" s="7"/>
      <c r="AD4" s="7"/>
      <c r="AE4" s="7"/>
      <c r="AF4" s="7"/>
      <c r="AG4" s="7"/>
      <c r="AH4" s="7"/>
      <c r="AI4" s="7"/>
      <c r="AJ4" s="7"/>
      <c r="AK4" s="7"/>
      <c r="AL4" s="7"/>
      <c r="AM4" s="7"/>
      <c r="AN4" s="60"/>
      <c r="AO4" s="162"/>
    </row>
    <row r="5" spans="2:41" ht="12.75" customHeight="1" x14ac:dyDescent="0.15">
      <c r="B5" s="9" t="s">
        <v>124</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2"/>
      <c r="V5" s="11">
        <v>2023</v>
      </c>
      <c r="W5" s="14"/>
      <c r="X5" s="13" t="s">
        <v>17</v>
      </c>
      <c r="Y5" s="13" t="s">
        <v>18</v>
      </c>
      <c r="Z5" s="128" t="s">
        <v>138</v>
      </c>
      <c r="AA5" s="128" t="s">
        <v>140</v>
      </c>
      <c r="AB5" s="14"/>
      <c r="AC5" s="156">
        <v>2024</v>
      </c>
      <c r="AD5" s="172"/>
      <c r="AE5" s="97" t="s">
        <v>142</v>
      </c>
      <c r="AF5" s="97" t="s">
        <v>145</v>
      </c>
      <c r="AG5" s="97" t="s">
        <v>146</v>
      </c>
      <c r="AH5" s="128" t="s">
        <v>149</v>
      </c>
      <c r="AI5" s="14"/>
      <c r="AJ5" s="206">
        <v>2025</v>
      </c>
      <c r="AK5" s="14"/>
      <c r="AL5" s="97" t="s">
        <v>151</v>
      </c>
      <c r="AM5" s="14"/>
      <c r="AN5" s="61"/>
      <c r="AO5" s="80"/>
    </row>
    <row r="6" spans="2:41" ht="9.75" customHeight="1" x14ac:dyDescent="0.15">
      <c r="B6" s="10"/>
      <c r="C6" s="10"/>
      <c r="D6" s="16"/>
      <c r="E6" s="16"/>
      <c r="G6" s="16"/>
      <c r="H6" s="16"/>
      <c r="I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28"/>
      <c r="AO6" s="163"/>
    </row>
    <row r="7" spans="2:41" ht="12.75" customHeight="1" x14ac:dyDescent="0.15">
      <c r="B7" s="7" t="s">
        <v>125</v>
      </c>
      <c r="C7" s="10"/>
      <c r="D7" s="16"/>
      <c r="E7" s="16"/>
      <c r="G7" s="16"/>
      <c r="H7" s="16"/>
      <c r="I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28"/>
      <c r="AO7" s="163"/>
    </row>
    <row r="8" spans="2:41" ht="12.75" customHeight="1" x14ac:dyDescent="0.15">
      <c r="B8" s="5" t="s">
        <v>126</v>
      </c>
      <c r="D8" s="51">
        <v>25000000</v>
      </c>
      <c r="E8" s="51"/>
      <c r="F8" s="51">
        <v>40600000</v>
      </c>
      <c r="G8" s="51"/>
      <c r="H8" s="51">
        <v>66200000</v>
      </c>
      <c r="I8" s="50"/>
      <c r="J8" s="51">
        <v>20300000</v>
      </c>
      <c r="K8" s="51">
        <v>22100000</v>
      </c>
      <c r="L8" s="51">
        <v>19500000</v>
      </c>
      <c r="M8" s="51">
        <v>19500000</v>
      </c>
      <c r="N8" s="51"/>
      <c r="O8" s="51">
        <v>81300000</v>
      </c>
      <c r="P8" s="51"/>
      <c r="Q8" s="51">
        <v>20300000</v>
      </c>
      <c r="R8" s="51">
        <v>22400000</v>
      </c>
      <c r="S8" s="51">
        <v>21900000</v>
      </c>
      <c r="T8" s="51">
        <v>22400000</v>
      </c>
      <c r="U8" s="51"/>
      <c r="V8" s="51">
        <v>87000000</v>
      </c>
      <c r="W8" s="51"/>
      <c r="X8" s="51">
        <v>22300000</v>
      </c>
      <c r="Y8" s="51">
        <v>28700000</v>
      </c>
      <c r="Z8" s="129">
        <v>29800000</v>
      </c>
      <c r="AA8" s="129">
        <v>29400000</v>
      </c>
      <c r="AB8" s="129"/>
      <c r="AC8" s="129">
        <v>110000000</v>
      </c>
      <c r="AD8" s="129"/>
      <c r="AE8" s="129">
        <v>30400000</v>
      </c>
      <c r="AF8" s="129">
        <v>33300000</v>
      </c>
      <c r="AG8" s="193">
        <v>39500000</v>
      </c>
      <c r="AH8" s="193">
        <v>37700000</v>
      </c>
      <c r="AI8" s="193"/>
      <c r="AJ8" s="193">
        <v>141000000</v>
      </c>
      <c r="AK8" s="51"/>
      <c r="AL8" s="193">
        <v>36700000</v>
      </c>
      <c r="AM8" s="51"/>
      <c r="AN8" s="62"/>
      <c r="AO8" s="164"/>
    </row>
    <row r="9" spans="2:41" ht="12.75" customHeight="1" x14ac:dyDescent="0.15">
      <c r="B9" s="5" t="s">
        <v>127</v>
      </c>
      <c r="D9" s="51">
        <v>57700000</v>
      </c>
      <c r="E9" s="54"/>
      <c r="F9" s="51">
        <v>61700000</v>
      </c>
      <c r="G9" s="36"/>
      <c r="H9" s="51">
        <v>121000000</v>
      </c>
      <c r="I9" s="36"/>
      <c r="J9" s="51">
        <v>35200000</v>
      </c>
      <c r="K9" s="51">
        <v>36800000</v>
      </c>
      <c r="L9" s="51">
        <v>32800000</v>
      </c>
      <c r="M9" s="51">
        <v>27900000</v>
      </c>
      <c r="N9" s="51"/>
      <c r="O9" s="51">
        <v>132700000</v>
      </c>
      <c r="P9" s="51"/>
      <c r="Q9" s="51">
        <v>33500000</v>
      </c>
      <c r="R9" s="51">
        <v>35500000</v>
      </c>
      <c r="S9" s="51">
        <v>33300000</v>
      </c>
      <c r="T9" s="51">
        <v>32800000</v>
      </c>
      <c r="U9" s="51"/>
      <c r="V9" s="51">
        <v>135100000</v>
      </c>
      <c r="W9" s="51"/>
      <c r="X9" s="51">
        <v>40800000</v>
      </c>
      <c r="Y9" s="51">
        <v>44800000</v>
      </c>
      <c r="Z9" s="129">
        <v>46200000</v>
      </c>
      <c r="AA9" s="129">
        <v>40900000</v>
      </c>
      <c r="AB9" s="129"/>
      <c r="AC9" s="129">
        <v>172800000</v>
      </c>
      <c r="AD9" s="129"/>
      <c r="AE9" s="129">
        <v>47700000</v>
      </c>
      <c r="AF9" s="129">
        <v>52300000</v>
      </c>
      <c r="AG9" s="193">
        <v>56200000</v>
      </c>
      <c r="AH9" s="193">
        <v>50600000</v>
      </c>
      <c r="AI9" s="193"/>
      <c r="AJ9" s="193">
        <v>206900000</v>
      </c>
      <c r="AK9" s="51"/>
      <c r="AL9" s="193">
        <v>57400000</v>
      </c>
      <c r="AM9" s="51"/>
      <c r="AN9" s="62"/>
      <c r="AO9" s="164"/>
    </row>
    <row r="10" spans="2:41" ht="12.75" customHeight="1" x14ac:dyDescent="0.15">
      <c r="B10" s="5" t="s">
        <v>128</v>
      </c>
      <c r="D10" s="51">
        <v>100000</v>
      </c>
      <c r="F10" s="51">
        <v>10700000</v>
      </c>
      <c r="G10" s="33"/>
      <c r="H10" s="51">
        <v>17300000</v>
      </c>
      <c r="I10" s="18"/>
      <c r="J10" s="51">
        <v>5300000</v>
      </c>
      <c r="K10" s="51">
        <v>5500000</v>
      </c>
      <c r="L10" s="51">
        <v>6000000</v>
      </c>
      <c r="M10" s="51">
        <v>5200000</v>
      </c>
      <c r="N10" s="51"/>
      <c r="O10" s="51">
        <v>22000000</v>
      </c>
      <c r="P10" s="51"/>
      <c r="Q10" s="51">
        <v>5700000</v>
      </c>
      <c r="R10" s="51">
        <v>5600000</v>
      </c>
      <c r="S10" s="51">
        <v>5000000</v>
      </c>
      <c r="T10" s="51">
        <v>5100000</v>
      </c>
      <c r="U10" s="51"/>
      <c r="V10" s="51">
        <v>21400000</v>
      </c>
      <c r="W10" s="51"/>
      <c r="X10" s="51">
        <v>5100000</v>
      </c>
      <c r="Y10" s="51">
        <v>5100000</v>
      </c>
      <c r="Z10" s="129">
        <v>5000000</v>
      </c>
      <c r="AA10" s="129">
        <v>5300000</v>
      </c>
      <c r="AB10" s="129"/>
      <c r="AC10" s="129">
        <v>20500000</v>
      </c>
      <c r="AD10" s="129"/>
      <c r="AE10" s="129">
        <v>5000000</v>
      </c>
      <c r="AF10" s="129">
        <v>5200000</v>
      </c>
      <c r="AG10" s="193">
        <v>-3000000</v>
      </c>
      <c r="AH10" s="193">
        <v>5200000</v>
      </c>
      <c r="AI10" s="193"/>
      <c r="AJ10" s="193">
        <v>12500000</v>
      </c>
      <c r="AK10" s="51"/>
      <c r="AL10" s="193">
        <v>4500000</v>
      </c>
      <c r="AM10" s="51"/>
      <c r="AN10" s="62"/>
      <c r="AO10" s="164"/>
    </row>
    <row r="11" spans="2:41" ht="12.75" customHeight="1" thickBot="1" x14ac:dyDescent="0.2">
      <c r="B11" s="5" t="s">
        <v>129</v>
      </c>
      <c r="D11" s="21">
        <v>82800000</v>
      </c>
      <c r="E11" s="19"/>
      <c r="F11" s="21">
        <v>113000000</v>
      </c>
      <c r="G11" s="19"/>
      <c r="H11" s="21">
        <v>204400000</v>
      </c>
      <c r="I11" s="18"/>
      <c r="J11" s="21">
        <v>60800000</v>
      </c>
      <c r="K11" s="21">
        <v>64300000</v>
      </c>
      <c r="L11" s="21">
        <v>58300000</v>
      </c>
      <c r="M11" s="21">
        <v>52600000</v>
      </c>
      <c r="N11" s="18"/>
      <c r="O11" s="21">
        <v>236000000</v>
      </c>
      <c r="P11" s="18"/>
      <c r="Q11" s="21">
        <v>59500000</v>
      </c>
      <c r="R11" s="21">
        <v>63500000</v>
      </c>
      <c r="S11" s="21">
        <v>60100000</v>
      </c>
      <c r="T11" s="21">
        <v>60400000</v>
      </c>
      <c r="U11" s="18"/>
      <c r="V11" s="21">
        <v>243500000</v>
      </c>
      <c r="W11" s="18"/>
      <c r="X11" s="21">
        <v>68300000</v>
      </c>
      <c r="Y11" s="21">
        <v>78600000</v>
      </c>
      <c r="Z11" s="130">
        <v>80900000</v>
      </c>
      <c r="AA11" s="130">
        <v>75700000</v>
      </c>
      <c r="AB11" s="155"/>
      <c r="AC11" s="130">
        <v>303300000</v>
      </c>
      <c r="AD11" s="155"/>
      <c r="AE11" s="130">
        <v>83100000</v>
      </c>
      <c r="AF11" s="130">
        <v>90900000</v>
      </c>
      <c r="AG11" s="194">
        <v>92700000</v>
      </c>
      <c r="AH11" s="130">
        <v>93500000</v>
      </c>
      <c r="AI11" s="155"/>
      <c r="AJ11" s="130">
        <v>360400000</v>
      </c>
      <c r="AK11" s="18"/>
      <c r="AL11" s="130">
        <v>98600000</v>
      </c>
      <c r="AM11" s="18"/>
      <c r="AN11" s="63"/>
      <c r="AO11" s="83"/>
    </row>
    <row r="12" spans="2:41" ht="4.5" customHeight="1" thickTop="1" x14ac:dyDescent="0.15">
      <c r="F12" s="51"/>
      <c r="G12" s="51"/>
      <c r="H12" s="51"/>
      <c r="I12" s="51"/>
      <c r="AN12" s="4"/>
      <c r="AO12" s="82"/>
    </row>
    <row r="13" spans="2:41" ht="15" customHeight="1" x14ac:dyDescent="0.15">
      <c r="B13" s="7" t="s">
        <v>130</v>
      </c>
      <c r="F13" s="51"/>
      <c r="G13" s="51"/>
      <c r="H13" s="51"/>
      <c r="I13" s="51"/>
      <c r="AN13" s="4"/>
      <c r="AO13" s="82"/>
    </row>
    <row r="14" spans="2:41" ht="12.75" customHeight="1" x14ac:dyDescent="0.15">
      <c r="B14" s="17" t="s">
        <v>117</v>
      </c>
      <c r="D14" s="44">
        <v>0.37</v>
      </c>
      <c r="E14" s="44"/>
      <c r="F14" s="44">
        <v>0.3</v>
      </c>
      <c r="G14" s="44"/>
      <c r="H14" s="44">
        <v>0.31</v>
      </c>
      <c r="I14" s="44"/>
      <c r="J14" s="44">
        <v>0.35</v>
      </c>
      <c r="K14" s="44">
        <v>0.34</v>
      </c>
      <c r="L14" s="44">
        <v>0.35</v>
      </c>
      <c r="M14" s="44">
        <v>0.35</v>
      </c>
      <c r="N14" s="44"/>
      <c r="O14" s="44">
        <v>0.35</v>
      </c>
      <c r="P14" s="44"/>
      <c r="Q14" s="44">
        <v>0.3</v>
      </c>
      <c r="R14" s="44">
        <v>0.32</v>
      </c>
      <c r="S14" s="44">
        <v>0.33</v>
      </c>
      <c r="T14" s="44">
        <v>0.34</v>
      </c>
      <c r="U14" s="44"/>
      <c r="V14" s="44">
        <v>0.32</v>
      </c>
      <c r="W14" s="44"/>
      <c r="X14" s="44">
        <v>0.27</v>
      </c>
      <c r="Y14" s="44">
        <v>0.31</v>
      </c>
      <c r="Z14" s="131">
        <v>0.3</v>
      </c>
      <c r="AA14" s="131">
        <v>0.32679738562091504</v>
      </c>
      <c r="AB14" s="165"/>
      <c r="AC14" s="131">
        <v>0.3</v>
      </c>
      <c r="AD14" s="131"/>
      <c r="AE14" s="131">
        <v>0.28000000000000003</v>
      </c>
      <c r="AF14" s="131">
        <v>0.3</v>
      </c>
      <c r="AG14" s="131">
        <v>0.36</v>
      </c>
      <c r="AH14" s="131">
        <v>0.37</v>
      </c>
      <c r="AI14" s="131"/>
      <c r="AJ14" s="131">
        <v>0.33</v>
      </c>
      <c r="AK14" s="44"/>
      <c r="AL14" s="131">
        <v>0.32</v>
      </c>
      <c r="AM14" s="44"/>
      <c r="AN14" s="64"/>
      <c r="AO14" s="165"/>
    </row>
    <row r="15" spans="2:41" ht="12.75" customHeight="1" x14ac:dyDescent="0.15">
      <c r="B15" s="5" t="s">
        <v>118</v>
      </c>
      <c r="D15" s="44">
        <v>1.51</v>
      </c>
      <c r="E15" s="44"/>
      <c r="F15" s="44">
        <v>1.03</v>
      </c>
      <c r="G15" s="65"/>
      <c r="H15" s="44">
        <v>1</v>
      </c>
      <c r="I15" s="44"/>
      <c r="J15" s="44">
        <v>0.97</v>
      </c>
      <c r="K15" s="44">
        <v>0.89</v>
      </c>
      <c r="L15" s="44">
        <v>0.81</v>
      </c>
      <c r="M15" s="44">
        <v>0.8</v>
      </c>
      <c r="N15" s="44"/>
      <c r="O15" s="44">
        <v>0.87</v>
      </c>
      <c r="P15" s="44"/>
      <c r="Q15" s="44">
        <v>0.79</v>
      </c>
      <c r="R15" s="44">
        <v>0.76</v>
      </c>
      <c r="S15" s="44">
        <v>0.74</v>
      </c>
      <c r="T15" s="44">
        <v>0.73</v>
      </c>
      <c r="U15" s="44"/>
      <c r="V15" s="44">
        <v>0.75</v>
      </c>
      <c r="W15" s="44"/>
      <c r="X15" s="44">
        <v>0.75</v>
      </c>
      <c r="Y15" s="44">
        <v>0.74</v>
      </c>
      <c r="Z15" s="132">
        <v>0.74</v>
      </c>
      <c r="AA15" s="132">
        <v>0.69949066213921907</v>
      </c>
      <c r="AB15" s="165"/>
      <c r="AC15" s="132">
        <v>0.73</v>
      </c>
      <c r="AD15" s="132"/>
      <c r="AE15" s="132">
        <v>0.7</v>
      </c>
      <c r="AF15" s="132">
        <v>0.69</v>
      </c>
      <c r="AG15" s="132">
        <v>0.7</v>
      </c>
      <c r="AH15" s="132">
        <v>0.7</v>
      </c>
      <c r="AI15" s="132"/>
      <c r="AJ15" s="132">
        <v>0.7</v>
      </c>
      <c r="AK15" s="44"/>
      <c r="AL15" s="132">
        <v>0.71</v>
      </c>
      <c r="AM15" s="44"/>
      <c r="AN15" s="64"/>
      <c r="AO15" s="165"/>
    </row>
    <row r="16" spans="2:41" ht="12.75" customHeight="1" x14ac:dyDescent="0.15">
      <c r="B16" s="5" t="s">
        <v>119</v>
      </c>
      <c r="D16" s="44">
        <v>0.28000000000000003</v>
      </c>
      <c r="E16" s="44"/>
      <c r="F16" s="44">
        <v>0.77</v>
      </c>
      <c r="G16" s="44"/>
      <c r="H16" s="44">
        <v>0.75</v>
      </c>
      <c r="I16" s="44"/>
      <c r="J16" s="44">
        <v>0.65</v>
      </c>
      <c r="K16" s="44">
        <v>0.67</v>
      </c>
      <c r="L16" s="44">
        <v>0.7</v>
      </c>
      <c r="M16" s="44">
        <v>0.65</v>
      </c>
      <c r="N16" s="44"/>
      <c r="O16" s="44">
        <v>0.67</v>
      </c>
      <c r="P16" s="44"/>
      <c r="Q16" s="44">
        <v>0.7</v>
      </c>
      <c r="R16" s="44">
        <v>0.67</v>
      </c>
      <c r="S16" s="44">
        <v>0.61</v>
      </c>
      <c r="T16" s="44">
        <v>0.64</v>
      </c>
      <c r="U16" s="44"/>
      <c r="V16" s="44">
        <v>0.66</v>
      </c>
      <c r="W16" s="44"/>
      <c r="X16" s="44">
        <v>0.65</v>
      </c>
      <c r="Y16" s="44">
        <v>0.61</v>
      </c>
      <c r="Z16" s="132">
        <v>0.6</v>
      </c>
      <c r="AA16" s="132">
        <v>0.65909090909090906</v>
      </c>
      <c r="AB16" s="165"/>
      <c r="AC16" s="132">
        <v>0.62</v>
      </c>
      <c r="AD16" s="132"/>
      <c r="AE16" s="183">
        <v>0.6</v>
      </c>
      <c r="AF16" s="132">
        <v>0.63</v>
      </c>
      <c r="AG16" s="132">
        <v>-0.35</v>
      </c>
      <c r="AH16" s="132">
        <v>0.55000000000000004</v>
      </c>
      <c r="AI16" s="132"/>
      <c r="AJ16" s="132">
        <v>0.36</v>
      </c>
      <c r="AK16" s="44"/>
      <c r="AL16" s="132">
        <v>0.56000000000000005</v>
      </c>
      <c r="AM16" s="44"/>
      <c r="AN16" s="64"/>
      <c r="AO16" s="165"/>
    </row>
    <row r="17" spans="1:41" ht="12.75" customHeight="1" thickBot="1" x14ac:dyDescent="0.2">
      <c r="B17" s="5" t="s">
        <v>131</v>
      </c>
      <c r="D17" s="66">
        <v>0.77</v>
      </c>
      <c r="E17" s="44"/>
      <c r="F17" s="66">
        <v>0.54</v>
      </c>
      <c r="G17" s="44"/>
      <c r="H17" s="66">
        <v>0.56999999999999995</v>
      </c>
      <c r="I17" s="44"/>
      <c r="J17" s="66">
        <v>0.59</v>
      </c>
      <c r="K17" s="66">
        <v>0.56000000000000005</v>
      </c>
      <c r="L17" s="66">
        <v>0.55000000000000004</v>
      </c>
      <c r="M17" s="66">
        <v>0.54</v>
      </c>
      <c r="N17" s="44"/>
      <c r="O17" s="66">
        <v>0.56000000000000005</v>
      </c>
      <c r="P17" s="44"/>
      <c r="Q17" s="66">
        <v>0.5</v>
      </c>
      <c r="R17" s="66">
        <v>0.51</v>
      </c>
      <c r="S17" s="66">
        <v>0.51</v>
      </c>
      <c r="T17" s="66">
        <v>0.51</v>
      </c>
      <c r="U17" s="44"/>
      <c r="V17" s="66">
        <v>0.51</v>
      </c>
      <c r="W17" s="44"/>
      <c r="X17" s="66">
        <v>0.47</v>
      </c>
      <c r="Y17" s="66">
        <v>0.49</v>
      </c>
      <c r="Z17" s="133">
        <v>0.47</v>
      </c>
      <c r="AA17" s="133">
        <v>0.47994987468671679</v>
      </c>
      <c r="AB17" s="165"/>
      <c r="AC17" s="133">
        <v>0.48</v>
      </c>
      <c r="AD17" s="132"/>
      <c r="AE17" s="133">
        <v>0.45</v>
      </c>
      <c r="AF17" s="133">
        <v>0.47</v>
      </c>
      <c r="AG17" s="133">
        <v>0.46</v>
      </c>
      <c r="AH17" s="133">
        <v>0.51</v>
      </c>
      <c r="AI17" s="132"/>
      <c r="AJ17" s="133">
        <v>0.47</v>
      </c>
      <c r="AK17" s="44"/>
      <c r="AL17" s="133">
        <v>0.48</v>
      </c>
      <c r="AM17" s="44"/>
      <c r="AN17" s="64"/>
      <c r="AO17" s="165"/>
    </row>
    <row r="18" spans="1:41" ht="4.5" customHeight="1" thickTop="1" x14ac:dyDescent="0.15">
      <c r="AN18" s="4"/>
      <c r="AO18" s="82"/>
    </row>
    <row r="19" spans="1:41" ht="12.75" customHeight="1" x14ac:dyDescent="0.15">
      <c r="B19" s="7" t="s">
        <v>110</v>
      </c>
      <c r="H19" s="44"/>
      <c r="I19" s="44"/>
      <c r="AN19" s="4"/>
      <c r="AO19" s="82"/>
    </row>
    <row r="20" spans="1:41" ht="12.75" customHeight="1" x14ac:dyDescent="0.15">
      <c r="B20" s="17" t="s">
        <v>117</v>
      </c>
      <c r="F20" s="44">
        <v>0.62</v>
      </c>
      <c r="H20" s="44">
        <v>0.63</v>
      </c>
      <c r="I20" s="44"/>
      <c r="J20" s="44">
        <v>0.5</v>
      </c>
      <c r="K20" s="44">
        <v>0.33</v>
      </c>
      <c r="L20" s="44">
        <v>0.1</v>
      </c>
      <c r="M20" s="44">
        <v>7.0000000000000007E-2</v>
      </c>
      <c r="N20" s="44"/>
      <c r="O20" s="44">
        <v>0.23</v>
      </c>
      <c r="P20" s="44"/>
      <c r="Q20" s="44">
        <v>0</v>
      </c>
      <c r="R20" s="44">
        <v>0.02</v>
      </c>
      <c r="S20" s="44">
        <v>0.12</v>
      </c>
      <c r="T20" s="44">
        <v>0.15</v>
      </c>
      <c r="U20" s="44"/>
      <c r="V20" s="44">
        <v>7.0110701107011009E-2</v>
      </c>
      <c r="W20" s="44"/>
      <c r="X20" s="44">
        <v>0.1</v>
      </c>
      <c r="Y20" s="44">
        <v>0.28000000000000003</v>
      </c>
      <c r="Z20" s="131">
        <v>0.36</v>
      </c>
      <c r="AA20" s="131">
        <v>0.3392857142857143</v>
      </c>
      <c r="AB20" s="131"/>
      <c r="AC20" s="131">
        <v>0.27</v>
      </c>
      <c r="AD20" s="131"/>
      <c r="AE20" s="131">
        <v>0.36</v>
      </c>
      <c r="AF20" s="131">
        <v>0.16</v>
      </c>
      <c r="AG20" s="131">
        <v>0.33</v>
      </c>
      <c r="AH20" s="131">
        <v>0.28999999999999998</v>
      </c>
      <c r="AI20" s="131"/>
      <c r="AJ20" s="131">
        <v>0.28000000000000003</v>
      </c>
      <c r="AK20" s="44"/>
      <c r="AL20" s="131">
        <v>0.21</v>
      </c>
      <c r="AM20" s="44"/>
      <c r="AN20" s="64"/>
      <c r="AO20" s="165"/>
    </row>
    <row r="21" spans="1:41" ht="12.75" customHeight="1" x14ac:dyDescent="0.15">
      <c r="B21" s="5" t="s">
        <v>118</v>
      </c>
      <c r="F21" s="44">
        <v>7.0000000000000007E-2</v>
      </c>
      <c r="G21" s="44"/>
      <c r="H21" s="44">
        <v>0.96</v>
      </c>
      <c r="I21" s="44"/>
      <c r="J21" s="44">
        <v>0.76</v>
      </c>
      <c r="K21" s="44">
        <v>0.08</v>
      </c>
      <c r="L21" s="44">
        <v>0.03</v>
      </c>
      <c r="M21" s="44">
        <v>-0.21</v>
      </c>
      <c r="N21" s="44"/>
      <c r="O21" s="44">
        <v>0.1</v>
      </c>
      <c r="P21" s="44"/>
      <c r="Q21" s="44">
        <v>-0.05</v>
      </c>
      <c r="R21" s="44">
        <v>-0.03</v>
      </c>
      <c r="S21" s="44">
        <v>0.02</v>
      </c>
      <c r="T21" s="44">
        <v>0.18</v>
      </c>
      <c r="U21" s="44"/>
      <c r="V21" s="44">
        <v>1.8085908063300682E-2</v>
      </c>
      <c r="W21" s="44"/>
      <c r="X21" s="44">
        <v>0.22</v>
      </c>
      <c r="Y21" s="44">
        <v>0.26</v>
      </c>
      <c r="Z21" s="131">
        <v>0.39</v>
      </c>
      <c r="AA21" s="131">
        <v>0.25609756097560976</v>
      </c>
      <c r="AB21" s="131"/>
      <c r="AC21" s="131">
        <v>0.28000000000000003</v>
      </c>
      <c r="AD21" s="131"/>
      <c r="AE21" s="131">
        <v>0.17</v>
      </c>
      <c r="AF21" s="131">
        <v>0.17</v>
      </c>
      <c r="AG21" s="131">
        <v>0.22</v>
      </c>
      <c r="AH21" s="131">
        <v>0.24</v>
      </c>
      <c r="AI21" s="131"/>
      <c r="AJ21" s="131">
        <v>0.2</v>
      </c>
      <c r="AK21" s="44"/>
      <c r="AL21" s="131">
        <v>0.2</v>
      </c>
      <c r="AM21" s="44"/>
      <c r="AN21" s="64"/>
      <c r="AO21" s="165"/>
    </row>
    <row r="22" spans="1:41" ht="12.75" customHeight="1" x14ac:dyDescent="0.15">
      <c r="B22" s="5" t="s">
        <v>119</v>
      </c>
      <c r="F22" s="67" t="s">
        <v>120</v>
      </c>
      <c r="G22" s="44"/>
      <c r="H22" s="44">
        <v>0.61</v>
      </c>
      <c r="I22" s="44"/>
      <c r="J22" s="44">
        <v>0</v>
      </c>
      <c r="K22" s="44">
        <v>0.76</v>
      </c>
      <c r="L22" s="44">
        <v>0.38</v>
      </c>
      <c r="M22" s="44">
        <v>0.15</v>
      </c>
      <c r="N22" s="44"/>
      <c r="O22" s="44">
        <v>0.27</v>
      </c>
      <c r="P22" s="44"/>
      <c r="Q22" s="44">
        <v>0.08</v>
      </c>
      <c r="R22" s="44">
        <v>0.01</v>
      </c>
      <c r="S22" s="44">
        <v>-0.17</v>
      </c>
      <c r="T22" s="44">
        <v>-0.02</v>
      </c>
      <c r="U22" s="44"/>
      <c r="V22" s="44">
        <v>-2.7272727272727226E-2</v>
      </c>
      <c r="W22" s="44"/>
      <c r="X22" s="44">
        <v>-0.1</v>
      </c>
      <c r="Y22" s="44">
        <v>-0.09</v>
      </c>
      <c r="Z22" s="131">
        <v>0</v>
      </c>
      <c r="AA22" s="131">
        <v>0.13725490196078433</v>
      </c>
      <c r="AB22" s="131"/>
      <c r="AC22" s="131">
        <v>-0.03</v>
      </c>
      <c r="AD22" s="131"/>
      <c r="AE22" s="131">
        <v>-0.02</v>
      </c>
      <c r="AF22" s="131">
        <v>0.03</v>
      </c>
      <c r="AG22" s="189">
        <v>-1.6</v>
      </c>
      <c r="AH22" s="189">
        <v>-0.02</v>
      </c>
      <c r="AI22" s="189"/>
      <c r="AJ22" s="189">
        <v>-0.39</v>
      </c>
      <c r="AK22" s="44"/>
      <c r="AL22" s="189">
        <v>-0.1</v>
      </c>
      <c r="AM22" s="44"/>
      <c r="AN22" s="64"/>
      <c r="AO22" s="165"/>
    </row>
    <row r="23" spans="1:41" ht="12.75" customHeight="1" thickBot="1" x14ac:dyDescent="0.2">
      <c r="B23" s="5" t="s">
        <v>132</v>
      </c>
      <c r="F23" s="66">
        <v>0.37</v>
      </c>
      <c r="G23" s="44"/>
      <c r="H23" s="66">
        <v>0.81</v>
      </c>
      <c r="I23" s="44"/>
      <c r="J23" s="66">
        <v>0.56000000000000005</v>
      </c>
      <c r="K23" s="66">
        <v>0.19</v>
      </c>
      <c r="L23" s="66">
        <v>0.08</v>
      </c>
      <c r="M23" s="66">
        <v>-0.09</v>
      </c>
      <c r="N23" s="44"/>
      <c r="O23" s="66">
        <v>0.15</v>
      </c>
      <c r="P23" s="44"/>
      <c r="Q23" s="66">
        <v>-0.02</v>
      </c>
      <c r="R23" s="66">
        <v>-0.01</v>
      </c>
      <c r="S23" s="66">
        <v>0.03</v>
      </c>
      <c r="T23" s="66">
        <v>0.15</v>
      </c>
      <c r="U23" s="44"/>
      <c r="V23" s="66">
        <v>3.1779661016949179E-2</v>
      </c>
      <c r="W23" s="44"/>
      <c r="X23" s="66">
        <v>0.15</v>
      </c>
      <c r="Y23" s="66">
        <v>0.24</v>
      </c>
      <c r="Z23" s="133">
        <v>0.35</v>
      </c>
      <c r="AA23" s="133">
        <v>0.26821192052980131</v>
      </c>
      <c r="AB23" s="131"/>
      <c r="AC23" s="133">
        <v>0.25</v>
      </c>
      <c r="AD23" s="132"/>
      <c r="AE23" s="133">
        <v>0.22</v>
      </c>
      <c r="AF23" s="133">
        <v>0.16</v>
      </c>
      <c r="AG23" s="133">
        <v>0.15</v>
      </c>
      <c r="AH23" s="133">
        <v>0.24</v>
      </c>
      <c r="AI23" s="132"/>
      <c r="AJ23" s="133">
        <v>0.19</v>
      </c>
      <c r="AK23" s="44"/>
      <c r="AL23" s="133">
        <v>0.19</v>
      </c>
      <c r="AM23" s="44"/>
      <c r="AN23" s="64"/>
      <c r="AO23" s="165"/>
    </row>
    <row r="24" spans="1:41" ht="12.75" customHeight="1" thickTop="1" x14ac:dyDescent="0.15">
      <c r="B24" s="5"/>
      <c r="F24" s="44"/>
      <c r="G24" s="44"/>
      <c r="H24" s="44"/>
      <c r="I24" s="44"/>
      <c r="AN24" s="4"/>
      <c r="AO24" s="82"/>
    </row>
    <row r="25" spans="1:41" ht="12.75" customHeight="1" x14ac:dyDescent="0.15">
      <c r="B25" s="5" t="s">
        <v>133</v>
      </c>
      <c r="F25" s="44"/>
      <c r="G25" s="44"/>
      <c r="H25" s="44"/>
      <c r="I25" s="44"/>
      <c r="S25" s="44"/>
      <c r="AN25" s="4"/>
      <c r="AO25" s="82"/>
    </row>
    <row r="26" spans="1:41" ht="12.75" customHeight="1" x14ac:dyDescent="0.15">
      <c r="B26" s="5" t="s">
        <v>134</v>
      </c>
      <c r="F26" s="44"/>
      <c r="G26" s="44"/>
      <c r="H26" s="44"/>
      <c r="I26" s="44"/>
      <c r="S26" s="44"/>
      <c r="AN26" s="4"/>
      <c r="AO26" s="82"/>
    </row>
    <row r="27" spans="1:41" ht="12.75" customHeight="1" x14ac:dyDescent="0.15">
      <c r="B27" s="5" t="s">
        <v>135</v>
      </c>
      <c r="F27" s="44"/>
      <c r="G27" s="44"/>
      <c r="H27" s="44"/>
      <c r="I27" s="44"/>
      <c r="S27" s="44"/>
      <c r="AN27" s="4"/>
      <c r="AO27" s="82"/>
    </row>
    <row r="28" spans="1:41" ht="13.5" customHeight="1" x14ac:dyDescent="0.15">
      <c r="A28" s="25" t="s">
        <v>45</v>
      </c>
      <c r="D28" s="59"/>
      <c r="AN28" s="4"/>
      <c r="AO28" s="82"/>
    </row>
    <row r="29" spans="1:41"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82"/>
    </row>
    <row r="30" spans="1:41" ht="12.75" customHeight="1" x14ac:dyDescent="0.15"/>
    <row r="31" spans="1:41" ht="12.75" customHeight="1" x14ac:dyDescent="0.15">
      <c r="H31" s="161"/>
      <c r="I31" s="161"/>
      <c r="J31" s="161"/>
      <c r="K31" s="161"/>
      <c r="L31" s="161"/>
      <c r="M31" s="161"/>
      <c r="N31" s="161"/>
      <c r="O31" s="161"/>
      <c r="P31" s="161"/>
      <c r="Q31" s="161"/>
      <c r="R31" s="161"/>
      <c r="S31" s="161"/>
      <c r="T31" s="161"/>
      <c r="U31" s="161"/>
      <c r="V31" s="161"/>
      <c r="W31" s="161"/>
      <c r="X31" s="161"/>
      <c r="Y31" s="161"/>
      <c r="Z31" s="161"/>
    </row>
    <row r="32" spans="1:41" ht="12.75" customHeight="1" x14ac:dyDescent="0.15">
      <c r="H32" s="161"/>
      <c r="I32" s="161"/>
      <c r="J32" s="161"/>
      <c r="K32" s="161"/>
      <c r="L32" s="161"/>
      <c r="M32" s="161"/>
      <c r="N32" s="161"/>
      <c r="O32" s="161"/>
      <c r="P32" s="161"/>
      <c r="Q32" s="161"/>
      <c r="R32" s="161"/>
      <c r="S32" s="161"/>
      <c r="T32" s="161"/>
      <c r="U32" s="161"/>
      <c r="V32" s="161"/>
      <c r="W32" s="161"/>
      <c r="X32" s="161"/>
      <c r="Y32" s="161"/>
      <c r="Z32" s="161"/>
    </row>
    <row r="33" spans="8:38" ht="12.75" customHeight="1" x14ac:dyDescent="0.15">
      <c r="H33" s="161"/>
      <c r="I33" s="161"/>
      <c r="J33" s="161"/>
      <c r="K33" s="161"/>
      <c r="L33" s="161"/>
      <c r="M33" s="161"/>
      <c r="N33" s="161"/>
      <c r="O33" s="161"/>
      <c r="P33" s="161"/>
      <c r="Q33" s="161"/>
      <c r="R33" s="161"/>
      <c r="S33" s="161"/>
      <c r="T33" s="161"/>
      <c r="U33" s="161"/>
      <c r="V33" s="161"/>
      <c r="W33" s="161"/>
      <c r="X33" s="161"/>
      <c r="Y33" s="161"/>
      <c r="Z33" s="161"/>
      <c r="AE33" s="137"/>
      <c r="AF33" s="137"/>
      <c r="AG33" s="137"/>
      <c r="AH33" s="137"/>
      <c r="AI33" s="137"/>
      <c r="AJ33" s="137"/>
    </row>
    <row r="34" spans="8:38" ht="12.75" customHeight="1" x14ac:dyDescent="0.15">
      <c r="H34" s="161"/>
      <c r="I34" s="161"/>
      <c r="J34" s="161"/>
      <c r="K34" s="161"/>
      <c r="L34" s="161"/>
      <c r="M34" s="161"/>
      <c r="N34" s="161"/>
      <c r="O34" s="161"/>
      <c r="P34" s="161"/>
      <c r="Q34" s="161"/>
      <c r="R34" s="161"/>
      <c r="S34" s="161"/>
      <c r="T34" s="161"/>
      <c r="U34" s="161"/>
      <c r="V34" s="161"/>
      <c r="W34" s="161"/>
      <c r="X34" s="161"/>
      <c r="Y34" s="161"/>
      <c r="Z34" s="161"/>
      <c r="AE34" s="137"/>
      <c r="AF34" s="137"/>
      <c r="AG34" s="137"/>
      <c r="AH34" s="137"/>
      <c r="AI34" s="137"/>
      <c r="AJ34" s="137"/>
      <c r="AL34" s="137"/>
    </row>
    <row r="35" spans="8:38" ht="12.75" customHeight="1" x14ac:dyDescent="0.15">
      <c r="H35" s="161"/>
      <c r="I35" s="161"/>
      <c r="J35" s="161"/>
      <c r="K35" s="161"/>
      <c r="L35" s="161"/>
      <c r="M35" s="161"/>
      <c r="N35" s="161"/>
      <c r="O35" s="161"/>
      <c r="P35" s="161"/>
      <c r="Q35" s="161"/>
      <c r="R35" s="161"/>
      <c r="S35" s="161"/>
      <c r="T35" s="161"/>
      <c r="U35" s="161"/>
      <c r="V35" s="161"/>
      <c r="W35" s="161"/>
      <c r="X35" s="161"/>
      <c r="Y35" s="161"/>
      <c r="Z35" s="161"/>
      <c r="AE35" s="182"/>
      <c r="AF35" s="137"/>
      <c r="AG35" s="137"/>
      <c r="AH35" s="137"/>
      <c r="AI35" s="137"/>
      <c r="AJ35" s="137"/>
      <c r="AL35" s="137"/>
    </row>
    <row r="36" spans="8:38" ht="12.75" customHeight="1" x14ac:dyDescent="0.15">
      <c r="H36" s="161"/>
      <c r="I36" s="161"/>
      <c r="J36" s="161"/>
      <c r="K36" s="161"/>
      <c r="L36" s="161"/>
      <c r="M36" s="161"/>
      <c r="N36" s="161"/>
      <c r="O36" s="161"/>
      <c r="P36" s="161"/>
      <c r="Q36" s="161"/>
      <c r="R36" s="161"/>
      <c r="S36" s="161"/>
      <c r="T36" s="161"/>
      <c r="U36" s="161"/>
      <c r="V36" s="161"/>
      <c r="W36" s="161"/>
      <c r="X36" s="161"/>
      <c r="Y36" s="161"/>
      <c r="Z36" s="161"/>
      <c r="AE36" s="137"/>
      <c r="AF36" s="137"/>
      <c r="AG36" s="137"/>
      <c r="AH36" s="137"/>
      <c r="AI36" s="137"/>
      <c r="AJ36" s="137"/>
      <c r="AL36" s="137"/>
    </row>
    <row r="37" spans="8:38" ht="12.75" customHeight="1" x14ac:dyDescent="0.15">
      <c r="H37" s="161"/>
      <c r="I37" s="161"/>
      <c r="J37" s="161"/>
      <c r="K37" s="161"/>
      <c r="L37" s="161"/>
      <c r="M37" s="161"/>
      <c r="N37" s="161"/>
      <c r="O37" s="161"/>
      <c r="P37" s="161"/>
      <c r="Q37" s="161"/>
      <c r="R37" s="161"/>
      <c r="S37" s="161"/>
      <c r="T37" s="161"/>
      <c r="U37" s="161"/>
      <c r="V37" s="161"/>
      <c r="W37" s="161"/>
      <c r="X37" s="161"/>
      <c r="Y37" s="161"/>
      <c r="Z37" s="161"/>
      <c r="AL37" s="137"/>
    </row>
    <row r="38" spans="8:38" ht="12.75" customHeight="1" x14ac:dyDescent="0.15">
      <c r="H38" s="161"/>
      <c r="I38" s="161"/>
      <c r="J38" s="161"/>
      <c r="K38" s="161"/>
      <c r="L38" s="161"/>
      <c r="M38" s="161"/>
      <c r="N38" s="161"/>
      <c r="O38" s="161"/>
      <c r="P38" s="161"/>
      <c r="Q38" s="161"/>
      <c r="R38" s="161"/>
      <c r="S38" s="161"/>
      <c r="T38" s="161"/>
      <c r="U38" s="161"/>
      <c r="V38" s="161"/>
      <c r="W38" s="161"/>
      <c r="X38" s="161"/>
      <c r="Y38" s="161"/>
      <c r="Z38" s="161"/>
      <c r="AL38" s="137"/>
    </row>
    <row r="39" spans="8:38" ht="12.75" customHeight="1" x14ac:dyDescent="0.15">
      <c r="H39" s="161"/>
      <c r="I39" s="161"/>
      <c r="J39" s="161"/>
      <c r="K39" s="161"/>
      <c r="L39" s="161"/>
      <c r="M39" s="161"/>
      <c r="N39" s="161"/>
      <c r="O39" s="161"/>
      <c r="P39" s="161"/>
      <c r="Q39" s="161"/>
      <c r="R39" s="161"/>
      <c r="S39" s="161"/>
      <c r="T39" s="161"/>
      <c r="U39" s="161"/>
      <c r="V39" s="161"/>
      <c r="W39" s="161"/>
      <c r="X39" s="161"/>
      <c r="Y39" s="161"/>
      <c r="Z39" s="161"/>
      <c r="AL39" s="137"/>
    </row>
    <row r="40" spans="8:38" ht="12.75" customHeight="1" x14ac:dyDescent="0.15">
      <c r="H40" s="161"/>
      <c r="I40" s="161"/>
      <c r="J40" s="161"/>
      <c r="K40" s="161"/>
      <c r="L40" s="161"/>
      <c r="M40" s="161"/>
      <c r="N40" s="161"/>
      <c r="O40" s="161"/>
      <c r="P40" s="161"/>
      <c r="Q40" s="161"/>
      <c r="R40" s="161"/>
      <c r="S40" s="161"/>
      <c r="T40" s="161"/>
      <c r="U40" s="161"/>
      <c r="V40" s="161"/>
      <c r="W40" s="161"/>
      <c r="X40" s="161"/>
      <c r="Y40" s="161"/>
      <c r="Z40" s="161"/>
      <c r="AL40" s="137"/>
    </row>
    <row r="41" spans="8:38" ht="12.75" customHeight="1" x14ac:dyDescent="0.15">
      <c r="H41" s="161"/>
      <c r="I41" s="161"/>
      <c r="J41" s="161"/>
      <c r="K41" s="161"/>
      <c r="L41" s="161"/>
      <c r="M41" s="161"/>
      <c r="N41" s="161"/>
      <c r="O41" s="161"/>
      <c r="P41" s="161"/>
      <c r="Q41" s="161"/>
      <c r="R41" s="161"/>
      <c r="S41" s="161"/>
      <c r="T41" s="161"/>
      <c r="U41" s="161"/>
      <c r="V41" s="161"/>
      <c r="W41" s="161"/>
      <c r="X41" s="161"/>
      <c r="Y41" s="161"/>
      <c r="Z41" s="161"/>
      <c r="AL41" s="137"/>
    </row>
    <row r="42" spans="8:38" ht="12.75" customHeight="1" x14ac:dyDescent="0.15">
      <c r="H42" s="161"/>
      <c r="I42" s="161"/>
      <c r="J42" s="161"/>
      <c r="K42" s="161"/>
      <c r="L42" s="161"/>
      <c r="M42" s="161"/>
      <c r="N42" s="161"/>
      <c r="O42" s="161"/>
      <c r="P42" s="161"/>
      <c r="Q42" s="161"/>
      <c r="R42" s="161"/>
      <c r="S42" s="161"/>
      <c r="T42" s="161"/>
      <c r="U42" s="161"/>
      <c r="V42" s="161"/>
      <c r="W42" s="161"/>
      <c r="X42" s="161"/>
      <c r="Y42" s="161"/>
      <c r="Z42" s="161"/>
      <c r="AL42" s="137"/>
    </row>
    <row r="43" spans="8:38" ht="12.75" customHeight="1" x14ac:dyDescent="0.15">
      <c r="H43" s="161"/>
      <c r="I43" s="161"/>
      <c r="J43" s="161"/>
      <c r="K43" s="161"/>
      <c r="L43" s="161"/>
      <c r="M43" s="161"/>
      <c r="N43" s="161"/>
      <c r="O43" s="161"/>
      <c r="P43" s="161"/>
      <c r="Q43" s="161"/>
      <c r="R43" s="161"/>
      <c r="S43" s="161"/>
      <c r="T43" s="161"/>
      <c r="U43" s="161"/>
      <c r="V43" s="161"/>
      <c r="W43" s="161"/>
      <c r="X43" s="161"/>
      <c r="Y43" s="161"/>
      <c r="Z43" s="161"/>
      <c r="AL43" s="137"/>
    </row>
    <row r="44" spans="8:38" ht="12.75" customHeight="1" x14ac:dyDescent="0.15">
      <c r="H44" s="161"/>
      <c r="I44" s="161"/>
      <c r="J44" s="161"/>
      <c r="K44" s="161"/>
      <c r="L44" s="161"/>
      <c r="M44" s="161"/>
      <c r="N44" s="161"/>
      <c r="O44" s="161"/>
      <c r="P44" s="161"/>
      <c r="Q44" s="161"/>
      <c r="R44" s="161"/>
      <c r="S44" s="161"/>
      <c r="T44" s="161"/>
      <c r="U44" s="161"/>
      <c r="V44" s="161"/>
      <c r="W44" s="161"/>
      <c r="X44" s="161"/>
      <c r="Y44" s="161"/>
      <c r="Z44" s="161"/>
    </row>
    <row r="45" spans="8:38" ht="12.75" customHeight="1" x14ac:dyDescent="0.15">
      <c r="H45" s="161"/>
      <c r="I45" s="161"/>
      <c r="J45" s="161"/>
      <c r="K45" s="161"/>
      <c r="L45" s="161"/>
      <c r="M45" s="161"/>
      <c r="N45" s="161"/>
      <c r="O45" s="161"/>
      <c r="P45" s="161"/>
      <c r="Q45" s="161"/>
      <c r="R45" s="161"/>
      <c r="S45" s="161"/>
      <c r="T45" s="161"/>
      <c r="U45" s="161"/>
      <c r="V45" s="161"/>
      <c r="W45" s="161"/>
      <c r="X45" s="161"/>
      <c r="Y45" s="161"/>
      <c r="Z45" s="161"/>
    </row>
    <row r="46" spans="8:38" ht="12.75" customHeight="1" x14ac:dyDescent="0.15">
      <c r="H46" s="161"/>
      <c r="I46" s="161"/>
      <c r="J46" s="161"/>
      <c r="K46" s="161"/>
      <c r="L46" s="161"/>
      <c r="M46" s="161"/>
      <c r="N46" s="161"/>
      <c r="O46" s="161"/>
      <c r="P46" s="161"/>
      <c r="Q46" s="161"/>
      <c r="R46" s="161"/>
      <c r="S46" s="161"/>
      <c r="T46" s="161"/>
      <c r="U46" s="161"/>
      <c r="V46" s="161"/>
      <c r="W46" s="161"/>
      <c r="X46" s="161"/>
      <c r="Y46" s="161"/>
      <c r="Z46" s="161"/>
    </row>
    <row r="47" spans="8:38" ht="12.75" customHeight="1" x14ac:dyDescent="0.15">
      <c r="H47" s="161"/>
      <c r="I47" s="161"/>
      <c r="J47" s="161"/>
      <c r="K47" s="161"/>
      <c r="L47" s="161"/>
      <c r="M47" s="161"/>
      <c r="N47" s="161"/>
      <c r="O47" s="161"/>
      <c r="P47" s="161"/>
      <c r="Q47" s="161"/>
      <c r="R47" s="161"/>
      <c r="S47" s="161"/>
      <c r="T47" s="161"/>
      <c r="U47" s="161"/>
      <c r="V47" s="161"/>
      <c r="W47" s="161"/>
      <c r="X47" s="161"/>
      <c r="Y47" s="161"/>
      <c r="Z47" s="161"/>
    </row>
    <row r="48" spans="8:3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1A41-3CA9-A54D-87E5-BCD21482C559}">
  <dimension ref="A1:Y1001"/>
  <sheetViews>
    <sheetView showGridLines="0" zoomScaleNormal="100" workbookViewId="0">
      <selection activeCell="Q23" sqref="Q23"/>
    </sheetView>
  </sheetViews>
  <sheetFormatPr baseColWidth="10" defaultColWidth="12.6640625" defaultRowHeight="15" customHeight="1" x14ac:dyDescent="0.15"/>
  <cols>
    <col min="1" max="25" width="9.5" customWidth="1"/>
  </cols>
  <sheetData>
    <row r="1" spans="1:25" ht="13.5" customHeight="1" x14ac:dyDescent="0.15">
      <c r="A1" s="1"/>
      <c r="B1" s="1"/>
      <c r="C1" s="1"/>
      <c r="D1" s="1"/>
      <c r="E1" s="1"/>
      <c r="F1" s="1"/>
      <c r="G1" s="1"/>
      <c r="H1" s="1"/>
      <c r="I1" s="1"/>
      <c r="J1" s="1"/>
      <c r="K1" s="1"/>
      <c r="L1" s="1"/>
      <c r="M1" s="1"/>
      <c r="N1" s="1"/>
      <c r="O1" s="1"/>
      <c r="P1" s="1"/>
      <c r="Q1" s="1"/>
      <c r="R1" s="1"/>
      <c r="S1" s="1"/>
      <c r="T1" s="1"/>
      <c r="U1" s="1"/>
      <c r="V1" s="1"/>
      <c r="W1" s="1"/>
      <c r="X1" s="1"/>
      <c r="Y1" s="1"/>
    </row>
    <row r="2" spans="1:25" ht="13.5" customHeight="1" x14ac:dyDescent="0.15">
      <c r="A2" s="1"/>
      <c r="B2" s="1"/>
      <c r="C2" s="1"/>
      <c r="D2" s="1"/>
      <c r="E2" s="1"/>
      <c r="F2" s="1"/>
      <c r="G2" s="1"/>
      <c r="H2" s="1"/>
      <c r="I2" s="1"/>
      <c r="J2" s="1"/>
      <c r="K2" s="1"/>
      <c r="L2" s="1"/>
      <c r="M2" s="1"/>
      <c r="N2" s="1"/>
      <c r="O2" s="1"/>
      <c r="P2" s="1"/>
      <c r="Q2" s="1"/>
      <c r="R2" s="1"/>
      <c r="S2" s="1"/>
      <c r="T2" s="1"/>
      <c r="U2" s="1"/>
      <c r="V2" s="1"/>
      <c r="W2" s="1"/>
      <c r="X2" s="1"/>
      <c r="Y2" s="1"/>
    </row>
    <row r="3" spans="1:25" ht="13.5" customHeight="1" x14ac:dyDescent="0.15">
      <c r="A3" s="1"/>
      <c r="B3" s="1"/>
      <c r="C3" s="1"/>
      <c r="D3" s="1"/>
      <c r="E3" s="1"/>
      <c r="F3" s="1"/>
      <c r="G3" s="1"/>
      <c r="H3" s="1"/>
      <c r="I3" s="1"/>
      <c r="J3" s="1"/>
      <c r="K3" s="1"/>
      <c r="L3" s="1"/>
      <c r="M3" s="1"/>
      <c r="N3" s="1"/>
      <c r="O3" s="1"/>
      <c r="P3" s="1"/>
      <c r="Q3" s="1"/>
      <c r="R3" s="1"/>
      <c r="S3" s="1"/>
      <c r="T3" s="1"/>
      <c r="U3" s="1"/>
      <c r="V3" s="1"/>
      <c r="W3" s="1"/>
      <c r="X3" s="1"/>
      <c r="Y3" s="1"/>
    </row>
    <row r="4" spans="1:25" ht="13.5" customHeight="1" x14ac:dyDescent="0.15">
      <c r="A4" s="1"/>
      <c r="B4" s="1"/>
      <c r="C4" s="1"/>
      <c r="D4" s="1"/>
      <c r="E4" s="1"/>
      <c r="F4" s="1"/>
      <c r="G4" s="1"/>
      <c r="H4" s="1"/>
      <c r="I4" s="1"/>
      <c r="J4" s="1"/>
      <c r="K4" s="1"/>
      <c r="L4" s="1"/>
      <c r="M4" s="1"/>
      <c r="N4" s="1"/>
      <c r="O4" s="1"/>
      <c r="P4" s="1"/>
      <c r="Q4" s="1"/>
      <c r="R4" s="1"/>
      <c r="S4" s="1"/>
      <c r="T4" s="1"/>
      <c r="U4" s="1"/>
      <c r="V4" s="1"/>
      <c r="W4" s="1"/>
      <c r="X4" s="1"/>
      <c r="Y4" s="1"/>
    </row>
    <row r="5" spans="1:25" ht="13.5" customHeight="1" x14ac:dyDescent="0.15">
      <c r="A5" s="1"/>
      <c r="B5" s="1"/>
      <c r="C5" s="1"/>
      <c r="D5" s="1"/>
      <c r="E5" s="1"/>
      <c r="F5" s="1"/>
      <c r="G5" s="1"/>
      <c r="H5" s="1"/>
      <c r="I5" s="1"/>
      <c r="J5" s="1"/>
      <c r="K5" s="1"/>
      <c r="L5" s="1"/>
      <c r="M5" s="1"/>
      <c r="N5" s="1"/>
      <c r="O5" s="1"/>
      <c r="P5" s="1"/>
      <c r="Q5" s="1"/>
      <c r="R5" s="1"/>
      <c r="S5" s="1"/>
      <c r="T5" s="1"/>
      <c r="U5" s="1"/>
      <c r="V5" s="1"/>
      <c r="W5" s="1"/>
      <c r="X5" s="1"/>
      <c r="Y5" s="1"/>
    </row>
    <row r="6" spans="1:25" ht="13.5" customHeight="1" x14ac:dyDescent="0.15">
      <c r="A6" s="1"/>
      <c r="B6" s="1"/>
      <c r="C6" s="1"/>
      <c r="D6" s="1"/>
      <c r="E6" s="1"/>
      <c r="F6" s="1"/>
      <c r="G6" s="1"/>
      <c r="H6" s="1"/>
      <c r="I6" s="1"/>
      <c r="J6" s="1"/>
      <c r="K6" s="1"/>
      <c r="L6" s="1"/>
      <c r="M6" s="1"/>
      <c r="N6" s="1"/>
      <c r="O6" s="1"/>
      <c r="P6" s="1"/>
      <c r="Q6" s="1"/>
      <c r="R6" s="1"/>
      <c r="S6" s="1"/>
      <c r="T6" s="1"/>
      <c r="U6" s="1"/>
      <c r="V6" s="1"/>
      <c r="W6" s="1"/>
      <c r="X6" s="1"/>
      <c r="Y6" s="1"/>
    </row>
    <row r="7" spans="1:25" ht="13.5" customHeight="1" x14ac:dyDescent="0.15">
      <c r="A7" s="1"/>
      <c r="B7" s="2" t="s">
        <v>143</v>
      </c>
      <c r="C7" s="1"/>
      <c r="D7" s="1"/>
      <c r="E7" s="1"/>
      <c r="F7" s="1"/>
      <c r="G7" s="1"/>
      <c r="H7" s="1"/>
      <c r="I7" s="1"/>
      <c r="J7" s="1"/>
      <c r="K7" s="1"/>
      <c r="L7" s="1"/>
      <c r="M7" s="1"/>
      <c r="N7" s="1"/>
      <c r="O7" s="1"/>
      <c r="P7" s="1"/>
      <c r="Q7" s="1"/>
      <c r="R7" s="1"/>
      <c r="S7" s="1"/>
      <c r="T7" s="1"/>
      <c r="U7" s="1"/>
      <c r="V7" s="1"/>
      <c r="W7" s="1"/>
      <c r="X7" s="1"/>
      <c r="Y7" s="1"/>
    </row>
    <row r="8" spans="1:25" ht="13.5" customHeight="1" x14ac:dyDescent="0.15">
      <c r="A8" s="1"/>
      <c r="B8" s="1"/>
      <c r="C8" s="1"/>
      <c r="D8" s="1"/>
      <c r="E8" s="1"/>
      <c r="F8" s="1"/>
      <c r="G8" s="1"/>
      <c r="H8" s="1"/>
      <c r="I8" s="1"/>
      <c r="J8" s="1"/>
      <c r="K8" s="1"/>
      <c r="L8" s="1"/>
      <c r="M8" s="1"/>
      <c r="N8" s="1"/>
      <c r="O8" s="1"/>
      <c r="P8" s="1"/>
      <c r="Q8" s="1"/>
      <c r="R8" s="1"/>
      <c r="S8" s="1"/>
      <c r="T8" s="1"/>
      <c r="U8" s="1"/>
      <c r="V8" s="1"/>
      <c r="W8" s="1"/>
      <c r="X8" s="1"/>
      <c r="Y8" s="1"/>
    </row>
    <row r="9" spans="1:25" ht="13.5" customHeight="1" x14ac:dyDescent="0.15">
      <c r="A9" s="1"/>
      <c r="B9" s="1"/>
      <c r="C9" s="1"/>
      <c r="D9" s="1"/>
      <c r="E9" s="1"/>
      <c r="F9" s="1"/>
      <c r="G9" s="1"/>
      <c r="H9" s="1"/>
      <c r="I9" s="1"/>
      <c r="J9" s="1"/>
      <c r="K9" s="1"/>
      <c r="L9" s="1"/>
      <c r="M9" s="1"/>
      <c r="N9" s="1"/>
      <c r="O9" s="1"/>
      <c r="P9" s="1"/>
      <c r="Q9" s="1"/>
      <c r="R9" s="1"/>
      <c r="S9" s="1"/>
      <c r="T9" s="1"/>
      <c r="U9" s="1"/>
      <c r="V9" s="1"/>
      <c r="W9" s="1"/>
      <c r="X9" s="1"/>
      <c r="Y9" s="1"/>
    </row>
    <row r="10" spans="1:25" ht="13.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row>
    <row r="12" spans="1:25" ht="13.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row>
    <row r="13" spans="1:25" ht="13.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row>
    <row r="14" spans="1:25" ht="13.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row>
    <row r="15" spans="1:25" ht="13.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row>
    <row r="16" spans="1:25"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row>
    <row r="18" spans="1:25" ht="14" x14ac:dyDescent="0.15">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row>
    <row r="21" spans="1:25" ht="14" x14ac:dyDescent="0.15">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15">
      <c r="A62" s="1"/>
      <c r="B62" s="2" t="s">
        <v>144</v>
      </c>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3.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3.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3.5" customHeight="1"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5CE0-C8F0-F144-9A26-B34CCF196A41}">
  <dimension ref="A1:AK953"/>
  <sheetViews>
    <sheetView showGridLines="0" workbookViewId="0">
      <selection activeCell="AC49" sqref="AC49"/>
    </sheetView>
  </sheetViews>
  <sheetFormatPr baseColWidth="10" defaultColWidth="12.6640625" defaultRowHeight="15" customHeight="1" outlineLevelCol="1" x14ac:dyDescent="0.15"/>
  <cols>
    <col min="1" max="1" width="5.5" style="87" customWidth="1"/>
    <col min="2" max="2" width="50.5" style="87" customWidth="1"/>
    <col min="3" max="3" width="1" style="87" customWidth="1"/>
    <col min="4" max="4" width="10.33203125" style="87" hidden="1" customWidth="1" outlineLevel="1"/>
    <col min="5" max="5" width="1" style="87" hidden="1" customWidth="1" outlineLevel="1"/>
    <col min="6" max="6" width="10.33203125" style="87" hidden="1" customWidth="1" outlineLevel="1"/>
    <col min="7" max="7" width="1" style="87" hidden="1" customWidth="1" outlineLevel="1"/>
    <col min="8" max="10" width="10.33203125" style="87" hidden="1" customWidth="1" outlineLevel="1"/>
    <col min="11" max="11" width="10.33203125" style="87" customWidth="1" collapsed="1"/>
    <col min="12" max="12" width="1" style="87" customWidth="1"/>
    <col min="13" max="15" width="10.33203125" style="87" hidden="1" customWidth="1" outlineLevel="1"/>
    <col min="16" max="16" width="10.33203125" style="87" customWidth="1" collapsed="1"/>
    <col min="17" max="17" width="1" style="87" customWidth="1"/>
    <col min="18" max="20" width="10.33203125" style="87" hidden="1" customWidth="1" outlineLevel="1"/>
    <col min="21" max="21" width="10.33203125" style="87" customWidth="1" collapsed="1"/>
    <col min="22" max="22" width="1" style="87" customWidth="1"/>
    <col min="23" max="25" width="10.33203125" style="87" hidden="1" customWidth="1" outlineLevel="1"/>
    <col min="26" max="26" width="10.33203125" style="87" customWidth="1" collapsed="1"/>
    <col min="27" max="27" width="1" style="87" customWidth="1"/>
    <col min="28" max="31" width="10.33203125" style="87" customWidth="1"/>
    <col min="32" max="32" width="1.6640625" style="87" customWidth="1"/>
    <col min="33" max="33" width="10.83203125" style="87" customWidth="1"/>
    <col min="34" max="34" width="1.6640625" style="87" customWidth="1"/>
    <col min="35" max="35" width="1" style="87" customWidth="1"/>
    <col min="36" max="36" width="0.5" style="87" customWidth="1"/>
    <col min="37" max="37" width="10.5" style="87" customWidth="1"/>
    <col min="38" max="16384" width="12.6640625" style="87"/>
  </cols>
  <sheetData>
    <row r="1" spans="2:37" ht="12.75" customHeight="1" x14ac:dyDescent="0.15">
      <c r="AI1" s="88"/>
    </row>
    <row r="2" spans="2:37" ht="12.75" customHeight="1" x14ac:dyDescent="0.15">
      <c r="B2" s="89"/>
      <c r="AI2" s="88"/>
      <c r="AK2" s="90"/>
    </row>
    <row r="3" spans="2:37" ht="12.75" customHeight="1" x14ac:dyDescent="0.15">
      <c r="B3" s="89"/>
      <c r="AI3" s="88"/>
      <c r="AK3" s="91"/>
    </row>
    <row r="4" spans="2:37" ht="12.75" customHeight="1" x14ac:dyDescent="0.15">
      <c r="B4" s="89"/>
      <c r="D4" s="92"/>
      <c r="K4" s="92"/>
      <c r="O4" s="92"/>
      <c r="P4" s="90"/>
      <c r="AI4" s="88"/>
      <c r="AK4" s="91"/>
    </row>
    <row r="5" spans="2:37" ht="12.75" customHeight="1" x14ac:dyDescent="0.15">
      <c r="B5" s="93" t="s">
        <v>2</v>
      </c>
      <c r="C5" s="94"/>
      <c r="D5" s="95" t="s">
        <v>3</v>
      </c>
      <c r="E5" s="96"/>
      <c r="F5" s="97" t="s">
        <v>4</v>
      </c>
      <c r="G5" s="98"/>
      <c r="H5" s="97" t="s">
        <v>5</v>
      </c>
      <c r="I5" s="97" t="s">
        <v>6</v>
      </c>
      <c r="J5" s="97" t="s">
        <v>7</v>
      </c>
      <c r="K5" s="97" t="s">
        <v>8</v>
      </c>
      <c r="L5" s="98"/>
      <c r="M5" s="97" t="s">
        <v>9</v>
      </c>
      <c r="N5" s="97" t="s">
        <v>10</v>
      </c>
      <c r="O5" s="97" t="s">
        <v>11</v>
      </c>
      <c r="P5" s="97" t="s">
        <v>12</v>
      </c>
      <c r="Q5" s="98"/>
      <c r="R5" s="97" t="s">
        <v>13</v>
      </c>
      <c r="S5" s="97" t="s">
        <v>14</v>
      </c>
      <c r="T5" s="97" t="s">
        <v>15</v>
      </c>
      <c r="U5" s="97" t="s">
        <v>16</v>
      </c>
      <c r="V5" s="98"/>
      <c r="W5" s="97" t="s">
        <v>17</v>
      </c>
      <c r="X5" s="97" t="s">
        <v>18</v>
      </c>
      <c r="Y5" s="97" t="s">
        <v>138</v>
      </c>
      <c r="Z5" s="97" t="s">
        <v>140</v>
      </c>
      <c r="AA5" s="98"/>
      <c r="AB5" s="97" t="s">
        <v>142</v>
      </c>
      <c r="AC5" s="97" t="s">
        <v>145</v>
      </c>
      <c r="AD5" s="97" t="s">
        <v>146</v>
      </c>
      <c r="AE5" s="97" t="s">
        <v>149</v>
      </c>
      <c r="AF5" s="98"/>
      <c r="AG5" s="97" t="s">
        <v>151</v>
      </c>
      <c r="AH5" s="98"/>
      <c r="AI5" s="88"/>
      <c r="AK5" s="99"/>
    </row>
    <row r="6" spans="2:37" ht="9.75" customHeight="1" x14ac:dyDescent="0.15">
      <c r="B6" s="94"/>
      <c r="C6" s="94"/>
      <c r="D6" s="100"/>
      <c r="E6" s="100"/>
      <c r="F6" s="100"/>
      <c r="G6" s="100"/>
      <c r="H6" s="100"/>
      <c r="AI6" s="88"/>
      <c r="AK6" s="100"/>
    </row>
    <row r="7" spans="2:37" ht="12.75" customHeight="1" x14ac:dyDescent="0.15">
      <c r="B7" s="101" t="s">
        <v>19</v>
      </c>
      <c r="C7" s="94"/>
      <c r="D7" s="100"/>
      <c r="E7" s="100"/>
      <c r="F7" s="100"/>
      <c r="G7" s="100"/>
      <c r="H7" s="100"/>
      <c r="AI7" s="88"/>
      <c r="AK7" s="100"/>
    </row>
    <row r="8" spans="2:37" ht="12.75" customHeight="1" x14ac:dyDescent="0.15">
      <c r="B8" s="102" t="s">
        <v>20</v>
      </c>
      <c r="C8" s="94"/>
      <c r="D8" s="100"/>
      <c r="E8" s="100"/>
      <c r="F8" s="100"/>
      <c r="G8" s="100"/>
      <c r="H8" s="100"/>
      <c r="AI8" s="88"/>
      <c r="AK8" s="100"/>
    </row>
    <row r="9" spans="2:37" ht="12.75" customHeight="1" x14ac:dyDescent="0.15">
      <c r="B9" s="103" t="s">
        <v>21</v>
      </c>
      <c r="D9" s="104">
        <v>182300000</v>
      </c>
      <c r="E9" s="105"/>
      <c r="F9" s="104">
        <v>233700000</v>
      </c>
      <c r="G9" s="105"/>
      <c r="H9" s="104">
        <v>659700000</v>
      </c>
      <c r="I9" s="104">
        <v>664300000</v>
      </c>
      <c r="J9" s="104">
        <v>601700000</v>
      </c>
      <c r="K9" s="104">
        <v>566000000</v>
      </c>
      <c r="L9" s="104"/>
      <c r="M9" s="104">
        <v>543200000</v>
      </c>
      <c r="N9" s="104">
        <v>303900000</v>
      </c>
      <c r="O9" s="104">
        <v>294800000</v>
      </c>
      <c r="P9" s="104">
        <v>280800000</v>
      </c>
      <c r="Q9" s="104"/>
      <c r="R9" s="104">
        <v>317100000</v>
      </c>
      <c r="S9" s="104">
        <v>271900000</v>
      </c>
      <c r="T9" s="104">
        <v>226200000</v>
      </c>
      <c r="U9" s="104">
        <v>182600000</v>
      </c>
      <c r="V9" s="104"/>
      <c r="W9" s="104">
        <v>209800000</v>
      </c>
      <c r="X9" s="104">
        <v>215000000</v>
      </c>
      <c r="Y9" s="104">
        <v>252500000</v>
      </c>
      <c r="Z9" s="104">
        <v>224100000</v>
      </c>
      <c r="AA9" s="104"/>
      <c r="AB9" s="104">
        <v>291900000</v>
      </c>
      <c r="AC9" s="104">
        <v>258400000</v>
      </c>
      <c r="AD9" s="104">
        <v>265300000</v>
      </c>
      <c r="AE9" s="104">
        <v>271500000</v>
      </c>
      <c r="AF9" s="104"/>
      <c r="AG9" s="104">
        <v>341000000</v>
      </c>
      <c r="AH9" s="104"/>
      <c r="AI9" s="106"/>
      <c r="AK9" s="104"/>
    </row>
    <row r="10" spans="2:37" ht="12.75" customHeight="1" x14ac:dyDescent="0.15">
      <c r="B10" s="103" t="s">
        <v>22</v>
      </c>
      <c r="D10" s="107">
        <v>0</v>
      </c>
      <c r="E10" s="105"/>
      <c r="F10" s="107">
        <v>0</v>
      </c>
      <c r="G10" s="105"/>
      <c r="H10" s="107">
        <v>0</v>
      </c>
      <c r="I10" s="107">
        <v>0</v>
      </c>
      <c r="J10" s="107">
        <v>0</v>
      </c>
      <c r="K10" s="107">
        <v>13800000</v>
      </c>
      <c r="L10" s="107"/>
      <c r="M10" s="107">
        <v>21100000</v>
      </c>
      <c r="N10" s="107">
        <v>208000000</v>
      </c>
      <c r="O10" s="107">
        <v>207600000</v>
      </c>
      <c r="P10" s="107">
        <v>215900000</v>
      </c>
      <c r="Q10" s="107"/>
      <c r="R10" s="104">
        <v>208700000</v>
      </c>
      <c r="S10" s="107">
        <v>228400000</v>
      </c>
      <c r="T10" s="107">
        <v>224000000</v>
      </c>
      <c r="U10" s="107">
        <v>228800000</v>
      </c>
      <c r="V10" s="107"/>
      <c r="W10" s="107">
        <v>131600000</v>
      </c>
      <c r="X10" s="107">
        <v>57700000</v>
      </c>
      <c r="Y10" s="107">
        <v>35200000</v>
      </c>
      <c r="Z10" s="107">
        <v>46000000</v>
      </c>
      <c r="AA10" s="107"/>
      <c r="AB10" s="107">
        <v>49900000</v>
      </c>
      <c r="AC10" s="107">
        <v>46400000</v>
      </c>
      <c r="AD10" s="107">
        <v>50700000</v>
      </c>
      <c r="AE10" s="107">
        <v>0</v>
      </c>
      <c r="AF10" s="107"/>
      <c r="AG10" s="107">
        <v>0</v>
      </c>
      <c r="AH10" s="107"/>
      <c r="AI10" s="106"/>
      <c r="AK10" s="104"/>
    </row>
    <row r="11" spans="2:37" ht="12.75" customHeight="1" x14ac:dyDescent="0.15">
      <c r="B11" s="103" t="s">
        <v>23</v>
      </c>
      <c r="D11" s="107">
        <v>80100000</v>
      </c>
      <c r="E11" s="105"/>
      <c r="F11" s="107">
        <v>104100000</v>
      </c>
      <c r="G11" s="105"/>
      <c r="H11" s="107">
        <v>188500000</v>
      </c>
      <c r="I11" s="107">
        <v>234200000</v>
      </c>
      <c r="J11" s="107">
        <v>215600000</v>
      </c>
      <c r="K11" s="107">
        <v>222800000</v>
      </c>
      <c r="L11" s="107"/>
      <c r="M11" s="107">
        <v>228100000</v>
      </c>
      <c r="N11" s="107">
        <v>225900000</v>
      </c>
      <c r="O11" s="107">
        <v>153400000</v>
      </c>
      <c r="P11" s="107">
        <v>168700000</v>
      </c>
      <c r="Q11" s="107"/>
      <c r="R11" s="107">
        <v>189200000</v>
      </c>
      <c r="S11" s="107">
        <v>144000000</v>
      </c>
      <c r="T11" s="107">
        <v>168800000</v>
      </c>
      <c r="U11" s="107">
        <v>164000000</v>
      </c>
      <c r="V11" s="107"/>
      <c r="W11" s="107">
        <v>219300000</v>
      </c>
      <c r="X11" s="107">
        <v>208600000</v>
      </c>
      <c r="Y11" s="107">
        <v>203700000</v>
      </c>
      <c r="Z11" s="107">
        <v>168800000</v>
      </c>
      <c r="AA11" s="107"/>
      <c r="AB11" s="107">
        <v>243600000</v>
      </c>
      <c r="AC11" s="107">
        <v>209900000</v>
      </c>
      <c r="AD11" s="107">
        <v>218900000</v>
      </c>
      <c r="AE11" s="107">
        <v>197200000</v>
      </c>
      <c r="AF11" s="107"/>
      <c r="AG11" s="107">
        <v>268900000</v>
      </c>
      <c r="AH11" s="107"/>
      <c r="AI11" s="88"/>
      <c r="AK11" s="104"/>
    </row>
    <row r="12" spans="2:37" ht="12.75" customHeight="1" x14ac:dyDescent="0.15">
      <c r="B12" s="103" t="s">
        <v>24</v>
      </c>
      <c r="D12" s="107">
        <v>3200000</v>
      </c>
      <c r="E12" s="105"/>
      <c r="F12" s="107">
        <v>8500000</v>
      </c>
      <c r="G12" s="105"/>
      <c r="H12" s="107">
        <v>16000000</v>
      </c>
      <c r="I12" s="107">
        <v>26500000</v>
      </c>
      <c r="J12" s="107">
        <v>35100000</v>
      </c>
      <c r="K12" s="107">
        <f>44200000</f>
        <v>44200000</v>
      </c>
      <c r="L12" s="107"/>
      <c r="M12" s="107">
        <v>63300000</v>
      </c>
      <c r="N12" s="107">
        <v>77300000</v>
      </c>
      <c r="O12" s="107">
        <v>74300000</v>
      </c>
      <c r="P12" s="107">
        <v>78000000</v>
      </c>
      <c r="Q12" s="107"/>
      <c r="R12" s="107">
        <v>104300000</v>
      </c>
      <c r="S12" s="107">
        <v>97800000</v>
      </c>
      <c r="T12" s="107">
        <v>105800000</v>
      </c>
      <c r="U12" s="107">
        <v>119000000</v>
      </c>
      <c r="V12" s="107"/>
      <c r="W12" s="107">
        <v>121000000</v>
      </c>
      <c r="X12" s="107">
        <v>120900000</v>
      </c>
      <c r="Y12" s="107">
        <v>130800000</v>
      </c>
      <c r="Z12" s="107">
        <v>139000000</v>
      </c>
      <c r="AA12" s="107"/>
      <c r="AB12" s="107">
        <v>156700000</v>
      </c>
      <c r="AC12" s="107">
        <v>207100000</v>
      </c>
      <c r="AD12" s="107">
        <v>198700000</v>
      </c>
      <c r="AE12" s="107">
        <v>180500000</v>
      </c>
      <c r="AF12" s="107"/>
      <c r="AG12" s="107">
        <v>190400000</v>
      </c>
      <c r="AH12" s="107"/>
      <c r="AI12" s="88"/>
      <c r="AK12" s="104"/>
    </row>
    <row r="13" spans="2:37" ht="12.75" customHeight="1" x14ac:dyDescent="0.15">
      <c r="B13" s="103" t="s">
        <v>25</v>
      </c>
      <c r="C13" s="168"/>
      <c r="D13" s="109">
        <v>2600000</v>
      </c>
      <c r="E13" s="110"/>
      <c r="F13" s="109">
        <v>8000000</v>
      </c>
      <c r="G13" s="110"/>
      <c r="H13" s="109">
        <v>12800000</v>
      </c>
      <c r="I13" s="109">
        <v>12200000</v>
      </c>
      <c r="J13" s="109">
        <v>12400000</v>
      </c>
      <c r="K13" s="109">
        <v>10600000</v>
      </c>
      <c r="L13" s="107"/>
      <c r="M13" s="109">
        <v>16800000</v>
      </c>
      <c r="N13" s="109">
        <v>11500000</v>
      </c>
      <c r="O13" s="109">
        <v>15500000</v>
      </c>
      <c r="P13" s="109">
        <v>11300000</v>
      </c>
      <c r="Q13" s="107"/>
      <c r="R13" s="109">
        <v>11900000</v>
      </c>
      <c r="S13" s="109">
        <v>9500000</v>
      </c>
      <c r="T13" s="107">
        <v>16900000</v>
      </c>
      <c r="U13" s="107">
        <v>12500000</v>
      </c>
      <c r="V13" s="107"/>
      <c r="W13" s="107">
        <v>14400000</v>
      </c>
      <c r="X13" s="107">
        <v>11900000</v>
      </c>
      <c r="Y13" s="107">
        <v>17000000</v>
      </c>
      <c r="Z13" s="107">
        <v>15300000</v>
      </c>
      <c r="AA13" s="107"/>
      <c r="AB13" s="107">
        <v>17700000</v>
      </c>
      <c r="AC13" s="107">
        <v>16300000</v>
      </c>
      <c r="AD13" s="107">
        <v>28800000</v>
      </c>
      <c r="AE13" s="215">
        <v>24300000</v>
      </c>
      <c r="AF13" s="107"/>
      <c r="AG13" s="215">
        <v>24000000</v>
      </c>
      <c r="AH13" s="107"/>
      <c r="AI13" s="88"/>
      <c r="AK13" s="104"/>
    </row>
    <row r="14" spans="2:37" ht="12.75" customHeight="1" x14ac:dyDescent="0.15">
      <c r="B14" s="111" t="s">
        <v>26</v>
      </c>
      <c r="D14" s="107">
        <v>268200000</v>
      </c>
      <c r="E14" s="105"/>
      <c r="F14" s="107">
        <v>354400000</v>
      </c>
      <c r="G14" s="105"/>
      <c r="H14" s="107">
        <v>877100000</v>
      </c>
      <c r="I14" s="107">
        <v>937300000</v>
      </c>
      <c r="J14" s="107">
        <v>864700000</v>
      </c>
      <c r="K14" s="107">
        <v>857400000</v>
      </c>
      <c r="L14" s="107"/>
      <c r="M14" s="107">
        <v>872500000</v>
      </c>
      <c r="N14" s="107">
        <v>826600000</v>
      </c>
      <c r="O14" s="107">
        <v>745500000</v>
      </c>
      <c r="P14" s="107">
        <v>754800000</v>
      </c>
      <c r="Q14" s="107"/>
      <c r="R14" s="107">
        <v>831200000</v>
      </c>
      <c r="S14" s="107">
        <v>751700000</v>
      </c>
      <c r="T14" s="112">
        <v>741700000</v>
      </c>
      <c r="U14" s="112">
        <v>706900000</v>
      </c>
      <c r="V14" s="107"/>
      <c r="W14" s="112">
        <v>696200000</v>
      </c>
      <c r="X14" s="112">
        <v>614100000</v>
      </c>
      <c r="Y14" s="112">
        <v>639200000</v>
      </c>
      <c r="Z14" s="112">
        <v>593200000</v>
      </c>
      <c r="AA14" s="107"/>
      <c r="AB14" s="112">
        <v>759900000</v>
      </c>
      <c r="AC14" s="112">
        <v>737900000</v>
      </c>
      <c r="AD14" s="112">
        <v>762500000</v>
      </c>
      <c r="AE14" s="107">
        <v>673500000</v>
      </c>
      <c r="AF14" s="107"/>
      <c r="AG14" s="107">
        <v>824300000</v>
      </c>
      <c r="AH14" s="107"/>
      <c r="AI14" s="88"/>
      <c r="AK14" s="104"/>
    </row>
    <row r="15" spans="2:37" ht="12.75" customHeight="1" x14ac:dyDescent="0.15">
      <c r="B15" s="103" t="s">
        <v>27</v>
      </c>
      <c r="D15" s="107">
        <v>3500000</v>
      </c>
      <c r="E15" s="105"/>
      <c r="F15" s="107">
        <v>4900000</v>
      </c>
      <c r="G15" s="105"/>
      <c r="H15" s="107">
        <v>5500000</v>
      </c>
      <c r="I15" s="107">
        <v>5300000</v>
      </c>
      <c r="J15" s="107">
        <v>5200000</v>
      </c>
      <c r="K15" s="107">
        <v>4900000</v>
      </c>
      <c r="L15" s="107"/>
      <c r="M15" s="107">
        <v>5600000</v>
      </c>
      <c r="N15" s="107">
        <v>5600000</v>
      </c>
      <c r="O15" s="107">
        <v>5800000</v>
      </c>
      <c r="P15" s="107">
        <v>5700000</v>
      </c>
      <c r="Q15" s="107"/>
      <c r="R15" s="107">
        <v>5600000</v>
      </c>
      <c r="S15" s="107">
        <v>5500000</v>
      </c>
      <c r="T15" s="107">
        <v>5200000</v>
      </c>
      <c r="U15" s="107">
        <v>4900000</v>
      </c>
      <c r="V15" s="107"/>
      <c r="W15" s="107">
        <v>7900000</v>
      </c>
      <c r="X15" s="107">
        <v>7500000</v>
      </c>
      <c r="Y15" s="107">
        <v>7900000</v>
      </c>
      <c r="Z15" s="107">
        <v>7600000</v>
      </c>
      <c r="AA15" s="107"/>
      <c r="AB15" s="107">
        <v>8500000</v>
      </c>
      <c r="AC15" s="107">
        <v>10100000</v>
      </c>
      <c r="AD15" s="107">
        <v>11700000</v>
      </c>
      <c r="AE15" s="107">
        <v>12900000</v>
      </c>
      <c r="AF15" s="107"/>
      <c r="AG15" s="107">
        <v>13700000</v>
      </c>
      <c r="AH15" s="107"/>
      <c r="AI15" s="88"/>
      <c r="AK15" s="104"/>
    </row>
    <row r="16" spans="2:37" ht="12.75" customHeight="1" x14ac:dyDescent="0.15">
      <c r="B16" s="103" t="s">
        <v>137</v>
      </c>
      <c r="D16" s="107"/>
      <c r="E16" s="105"/>
      <c r="F16" s="107"/>
      <c r="G16" s="105"/>
      <c r="H16" s="107"/>
      <c r="I16" s="107"/>
      <c r="J16" s="107"/>
      <c r="K16" s="107">
        <v>0</v>
      </c>
      <c r="L16" s="107"/>
      <c r="M16" s="107"/>
      <c r="N16" s="107"/>
      <c r="O16" s="107"/>
      <c r="P16" s="107">
        <v>0</v>
      </c>
      <c r="Q16" s="107"/>
      <c r="R16" s="107">
        <v>0</v>
      </c>
      <c r="S16" s="107">
        <v>0</v>
      </c>
      <c r="T16" s="107">
        <v>0</v>
      </c>
      <c r="U16" s="107">
        <v>0</v>
      </c>
      <c r="V16" s="107"/>
      <c r="W16" s="107">
        <v>0</v>
      </c>
      <c r="X16" s="107">
        <v>14100000</v>
      </c>
      <c r="Y16" s="107">
        <v>0</v>
      </c>
      <c r="Z16" s="107">
        <v>0</v>
      </c>
      <c r="AA16" s="107"/>
      <c r="AB16" s="107">
        <v>0</v>
      </c>
      <c r="AC16" s="107">
        <v>0</v>
      </c>
      <c r="AD16" s="107">
        <v>0</v>
      </c>
      <c r="AE16" s="107">
        <v>0</v>
      </c>
      <c r="AF16" s="107"/>
      <c r="AG16" s="107">
        <v>0</v>
      </c>
      <c r="AH16" s="107"/>
      <c r="AI16" s="88"/>
      <c r="AK16" s="104"/>
    </row>
    <row r="17" spans="2:37" ht="12.75" customHeight="1" x14ac:dyDescent="0.15">
      <c r="B17" s="103" t="s">
        <v>28</v>
      </c>
      <c r="D17" s="107">
        <v>16100000</v>
      </c>
      <c r="E17" s="105"/>
      <c r="F17" s="107">
        <v>21800000</v>
      </c>
      <c r="G17" s="105"/>
      <c r="H17" s="107">
        <v>21800000</v>
      </c>
      <c r="I17" s="107">
        <v>21800000</v>
      </c>
      <c r="J17" s="107">
        <v>69900000</v>
      </c>
      <c r="K17" s="107">
        <f>78900000</f>
        <v>78900000</v>
      </c>
      <c r="L17" s="107"/>
      <c r="M17" s="107">
        <v>97400000</v>
      </c>
      <c r="N17" s="107">
        <v>90700000</v>
      </c>
      <c r="O17" s="107">
        <v>89900000</v>
      </c>
      <c r="P17" s="107">
        <v>91800000</v>
      </c>
      <c r="Q17" s="107"/>
      <c r="R17" s="107">
        <v>92000000</v>
      </c>
      <c r="S17" s="107">
        <v>96800000</v>
      </c>
      <c r="T17" s="107">
        <v>117800000</v>
      </c>
      <c r="U17" s="107">
        <v>103400000</v>
      </c>
      <c r="V17" s="107"/>
      <c r="W17" s="107">
        <v>169300000</v>
      </c>
      <c r="X17" s="107">
        <v>175900000</v>
      </c>
      <c r="Y17" s="107">
        <v>177900000</v>
      </c>
      <c r="Z17" s="107">
        <v>180500000</v>
      </c>
      <c r="AA17" s="107"/>
      <c r="AB17" s="107">
        <v>181400000</v>
      </c>
      <c r="AC17" s="107">
        <v>183700000</v>
      </c>
      <c r="AD17" s="107">
        <v>183700000</v>
      </c>
      <c r="AE17" s="107">
        <v>183700000</v>
      </c>
      <c r="AF17" s="107"/>
      <c r="AG17" s="107">
        <v>183100000</v>
      </c>
      <c r="AH17" s="107"/>
      <c r="AI17" s="88"/>
      <c r="AK17" s="104"/>
    </row>
    <row r="18" spans="2:37" ht="12.75" customHeight="1" x14ac:dyDescent="0.15">
      <c r="B18" s="103" t="s">
        <v>29</v>
      </c>
      <c r="D18" s="107">
        <v>9000000</v>
      </c>
      <c r="E18" s="105"/>
      <c r="F18" s="107">
        <v>11500000</v>
      </c>
      <c r="G18" s="105"/>
      <c r="H18" s="107">
        <v>10700000</v>
      </c>
      <c r="I18" s="107">
        <v>9900000</v>
      </c>
      <c r="J18" s="107">
        <v>21500000</v>
      </c>
      <c r="K18" s="107">
        <v>18100000</v>
      </c>
      <c r="L18" s="107"/>
      <c r="M18" s="107">
        <v>16900000</v>
      </c>
      <c r="N18" s="107">
        <v>21200000</v>
      </c>
      <c r="O18" s="107">
        <v>20000000</v>
      </c>
      <c r="P18" s="107">
        <v>19300000</v>
      </c>
      <c r="Q18" s="107"/>
      <c r="R18" s="107">
        <v>18200000</v>
      </c>
      <c r="S18" s="107">
        <v>22800000</v>
      </c>
      <c r="T18" s="107">
        <v>21500000</v>
      </c>
      <c r="U18" s="107">
        <v>34200000</v>
      </c>
      <c r="V18" s="107"/>
      <c r="W18" s="107">
        <v>78600000</v>
      </c>
      <c r="X18" s="107">
        <v>102000000</v>
      </c>
      <c r="Y18" s="107">
        <v>99000000</v>
      </c>
      <c r="Z18" s="107">
        <v>90800000</v>
      </c>
      <c r="AA18" s="107"/>
      <c r="AB18" s="107">
        <v>88300000</v>
      </c>
      <c r="AC18" s="107">
        <v>86200000</v>
      </c>
      <c r="AD18" s="107">
        <v>83600000</v>
      </c>
      <c r="AE18" s="107">
        <v>81000000</v>
      </c>
      <c r="AF18" s="107"/>
      <c r="AG18" s="107">
        <v>78300000</v>
      </c>
      <c r="AH18" s="107"/>
      <c r="AI18" s="88"/>
      <c r="AK18" s="104"/>
    </row>
    <row r="19" spans="2:37" ht="12.75" customHeight="1" x14ac:dyDescent="0.15">
      <c r="B19" s="103" t="s">
        <v>30</v>
      </c>
      <c r="D19" s="107">
        <v>3800000</v>
      </c>
      <c r="E19" s="105"/>
      <c r="F19" s="107">
        <v>7800000</v>
      </c>
      <c r="G19" s="105"/>
      <c r="H19" s="107">
        <v>9700000</v>
      </c>
      <c r="I19" s="107">
        <v>11800000</v>
      </c>
      <c r="J19" s="107">
        <v>14900000</v>
      </c>
      <c r="K19" s="107">
        <v>17800000</v>
      </c>
      <c r="L19" s="107"/>
      <c r="M19" s="107">
        <v>21600000</v>
      </c>
      <c r="N19" s="107">
        <v>25700000</v>
      </c>
      <c r="O19" s="107">
        <v>31800000</v>
      </c>
      <c r="P19" s="107">
        <v>37000000</v>
      </c>
      <c r="Q19" s="107"/>
      <c r="R19" s="107">
        <v>42300000</v>
      </c>
      <c r="S19" s="107">
        <v>48500000</v>
      </c>
      <c r="T19" s="107">
        <v>52700000</v>
      </c>
      <c r="U19" s="107">
        <v>55800000</v>
      </c>
      <c r="V19" s="107"/>
      <c r="W19" s="107">
        <v>59700000</v>
      </c>
      <c r="X19" s="107">
        <v>63000000</v>
      </c>
      <c r="Y19" s="107">
        <v>66200000</v>
      </c>
      <c r="Z19" s="107">
        <v>68600000</v>
      </c>
      <c r="AA19" s="107"/>
      <c r="AB19" s="107">
        <v>72100000</v>
      </c>
      <c r="AC19" s="107">
        <v>75600000</v>
      </c>
      <c r="AD19" s="107">
        <v>79200000</v>
      </c>
      <c r="AE19" s="107">
        <v>82000000</v>
      </c>
      <c r="AF19" s="107"/>
      <c r="AG19" s="107">
        <v>84800000</v>
      </c>
      <c r="AH19" s="107"/>
      <c r="AI19" s="88"/>
      <c r="AK19" s="104"/>
    </row>
    <row r="20" spans="2:37" ht="12.75" customHeight="1" x14ac:dyDescent="0.15">
      <c r="B20" s="103" t="s">
        <v>31</v>
      </c>
      <c r="D20" s="107">
        <v>4000000</v>
      </c>
      <c r="E20" s="105"/>
      <c r="F20" s="107">
        <v>4100000</v>
      </c>
      <c r="G20" s="105"/>
      <c r="H20" s="107">
        <v>3100000</v>
      </c>
      <c r="I20" s="107">
        <v>2800000</v>
      </c>
      <c r="J20" s="107">
        <v>4100000</v>
      </c>
      <c r="K20" s="107">
        <v>5900000</v>
      </c>
      <c r="L20" s="107"/>
      <c r="M20" s="107">
        <v>5300000</v>
      </c>
      <c r="N20" s="107">
        <v>7600000</v>
      </c>
      <c r="O20" s="107">
        <v>6900000</v>
      </c>
      <c r="P20" s="107">
        <v>6400000</v>
      </c>
      <c r="Q20" s="107"/>
      <c r="R20" s="107">
        <v>5900000</v>
      </c>
      <c r="S20" s="107">
        <v>11100000</v>
      </c>
      <c r="T20" s="107">
        <v>20200000</v>
      </c>
      <c r="U20" s="107">
        <v>17800000</v>
      </c>
      <c r="V20" s="107"/>
      <c r="W20" s="107">
        <v>33000000</v>
      </c>
      <c r="X20" s="107">
        <v>34300000</v>
      </c>
      <c r="Y20" s="107">
        <v>44100000</v>
      </c>
      <c r="Z20" s="107">
        <v>43500000</v>
      </c>
      <c r="AA20" s="107"/>
      <c r="AB20" s="107">
        <v>42200000</v>
      </c>
      <c r="AC20" s="107">
        <v>44700000</v>
      </c>
      <c r="AD20" s="107">
        <v>45700000</v>
      </c>
      <c r="AE20" s="215">
        <v>52500000</v>
      </c>
      <c r="AF20" s="107"/>
      <c r="AG20" s="215">
        <v>51300000</v>
      </c>
      <c r="AH20" s="107"/>
      <c r="AI20" s="88"/>
      <c r="AK20" s="104"/>
    </row>
    <row r="21" spans="2:37" ht="12.75" customHeight="1" thickBot="1" x14ac:dyDescent="0.2">
      <c r="B21" s="111" t="s">
        <v>32</v>
      </c>
      <c r="C21" s="168"/>
      <c r="D21" s="114">
        <v>304500000</v>
      </c>
      <c r="E21" s="115"/>
      <c r="F21" s="114">
        <v>404600000</v>
      </c>
      <c r="G21" s="115"/>
      <c r="H21" s="114">
        <v>927800000</v>
      </c>
      <c r="I21" s="114">
        <v>989000000</v>
      </c>
      <c r="J21" s="114">
        <v>980300000</v>
      </c>
      <c r="K21" s="114">
        <v>983000000</v>
      </c>
      <c r="L21" s="104"/>
      <c r="M21" s="114">
        <v>1019300000</v>
      </c>
      <c r="N21" s="114">
        <v>977500000</v>
      </c>
      <c r="O21" s="114">
        <v>899900000</v>
      </c>
      <c r="P21" s="114">
        <v>914900000</v>
      </c>
      <c r="Q21" s="104"/>
      <c r="R21" s="114">
        <v>995100000</v>
      </c>
      <c r="S21" s="114">
        <v>936400000</v>
      </c>
      <c r="T21" s="114">
        <v>959100000</v>
      </c>
      <c r="U21" s="114">
        <v>922900000</v>
      </c>
      <c r="V21" s="104"/>
      <c r="W21" s="114">
        <v>1044700000</v>
      </c>
      <c r="X21" s="114">
        <v>1010800000</v>
      </c>
      <c r="Y21" s="114">
        <v>1034400000</v>
      </c>
      <c r="Z21" s="114">
        <v>984100000</v>
      </c>
      <c r="AA21" s="104"/>
      <c r="AB21" s="114">
        <v>1152300000</v>
      </c>
      <c r="AC21" s="114">
        <v>1138300000</v>
      </c>
      <c r="AD21" s="114">
        <v>1166500000</v>
      </c>
      <c r="AE21" s="216">
        <v>1085600000</v>
      </c>
      <c r="AF21" s="104"/>
      <c r="AG21" s="216">
        <v>1235400000</v>
      </c>
      <c r="AH21" s="104"/>
      <c r="AI21" s="88"/>
      <c r="AK21" s="104"/>
    </row>
    <row r="22" spans="2:37" ht="12.75" customHeight="1" thickTop="1" x14ac:dyDescent="0.15">
      <c r="B22" s="116" t="s">
        <v>33</v>
      </c>
      <c r="D22" s="104"/>
      <c r="F22" s="104"/>
      <c r="H22" s="104"/>
      <c r="AI22" s="88"/>
    </row>
    <row r="23" spans="2:37" ht="12.75" customHeight="1" x14ac:dyDescent="0.15">
      <c r="B23" s="117" t="s">
        <v>34</v>
      </c>
      <c r="D23" s="104"/>
      <c r="F23" s="104"/>
      <c r="H23" s="104"/>
      <c r="AI23" s="88"/>
    </row>
    <row r="24" spans="2:37" ht="12.75" customHeight="1" x14ac:dyDescent="0.15">
      <c r="B24" s="89" t="s">
        <v>35</v>
      </c>
      <c r="D24" s="107">
        <v>85800000</v>
      </c>
      <c r="F24" s="107">
        <v>152000000</v>
      </c>
      <c r="H24" s="107">
        <v>293400000</v>
      </c>
      <c r="I24" s="107">
        <v>367600000</v>
      </c>
      <c r="J24" s="107">
        <v>376300000</v>
      </c>
      <c r="K24" s="107">
        <v>396000000</v>
      </c>
      <c r="L24" s="107"/>
      <c r="M24" s="107">
        <v>389200000</v>
      </c>
      <c r="N24" s="107">
        <v>356500000</v>
      </c>
      <c r="O24" s="107">
        <v>298700000</v>
      </c>
      <c r="P24" s="107">
        <v>323700000</v>
      </c>
      <c r="Q24" s="107"/>
      <c r="R24" s="107">
        <v>387700000</v>
      </c>
      <c r="S24" s="107">
        <v>319800000</v>
      </c>
      <c r="T24" s="107">
        <v>338100000</v>
      </c>
      <c r="U24" s="107">
        <v>305800000</v>
      </c>
      <c r="V24" s="107"/>
      <c r="W24" s="107">
        <v>393100000</v>
      </c>
      <c r="X24" s="107">
        <v>367900000</v>
      </c>
      <c r="Y24" s="107">
        <v>385700000</v>
      </c>
      <c r="Z24" s="107">
        <v>345600000</v>
      </c>
      <c r="AA24" s="107"/>
      <c r="AB24" s="107">
        <v>470300000</v>
      </c>
      <c r="AC24" s="107">
        <v>430600000</v>
      </c>
      <c r="AD24" s="107">
        <v>439000000</v>
      </c>
      <c r="AE24" s="107">
        <v>390800000</v>
      </c>
      <c r="AF24" s="107"/>
      <c r="AG24" s="107">
        <v>526600000</v>
      </c>
      <c r="AH24" s="107"/>
      <c r="AI24" s="88"/>
      <c r="AK24" s="104"/>
    </row>
    <row r="25" spans="2:37" ht="12.75" customHeight="1" x14ac:dyDescent="0.15">
      <c r="B25" s="89" t="s">
        <v>36</v>
      </c>
      <c r="D25" s="107">
        <v>4300000</v>
      </c>
      <c r="F25" s="107">
        <v>8100000</v>
      </c>
      <c r="H25" s="107">
        <v>11900000</v>
      </c>
      <c r="I25" s="107">
        <v>12300000</v>
      </c>
      <c r="J25" s="107">
        <v>13000000</v>
      </c>
      <c r="K25" s="107">
        <v>12000000</v>
      </c>
      <c r="L25" s="107"/>
      <c r="M25" s="107">
        <v>11300000</v>
      </c>
      <c r="N25" s="107">
        <v>12000000</v>
      </c>
      <c r="O25" s="107">
        <v>12000000</v>
      </c>
      <c r="P25" s="107">
        <v>10100000</v>
      </c>
      <c r="Q25" s="107"/>
      <c r="R25" s="107">
        <v>10200000</v>
      </c>
      <c r="S25" s="107">
        <v>11400000</v>
      </c>
      <c r="T25" s="107">
        <v>12400000</v>
      </c>
      <c r="U25" s="107">
        <v>12200000</v>
      </c>
      <c r="V25" s="107"/>
      <c r="W25" s="107">
        <v>14100000</v>
      </c>
      <c r="X25" s="107">
        <v>9900000</v>
      </c>
      <c r="Y25" s="107">
        <v>15000000</v>
      </c>
      <c r="Z25" s="107">
        <v>16700000</v>
      </c>
      <c r="AA25" s="107"/>
      <c r="AB25" s="107">
        <v>13100000</v>
      </c>
      <c r="AC25" s="107">
        <v>12100000</v>
      </c>
      <c r="AD25" s="107">
        <v>11200000</v>
      </c>
      <c r="AE25" s="107">
        <v>9300000</v>
      </c>
      <c r="AF25" s="107"/>
      <c r="AG25" s="107">
        <v>10700000</v>
      </c>
      <c r="AH25" s="107"/>
      <c r="AI25" s="88"/>
      <c r="AK25" s="104"/>
    </row>
    <row r="26" spans="2:37" ht="12.75" customHeight="1" x14ac:dyDescent="0.15">
      <c r="B26" s="89" t="s">
        <v>37</v>
      </c>
      <c r="D26" s="109">
        <v>7500000</v>
      </c>
      <c r="E26" s="110"/>
      <c r="F26" s="109">
        <v>6600000</v>
      </c>
      <c r="G26" s="110"/>
      <c r="H26" s="109">
        <v>12100000</v>
      </c>
      <c r="I26" s="109">
        <v>10400000</v>
      </c>
      <c r="J26" s="109">
        <v>11400000</v>
      </c>
      <c r="K26" s="109">
        <f>((9800000)+4300000)+1300000</f>
        <v>15400000</v>
      </c>
      <c r="L26" s="109"/>
      <c r="M26" s="109">
        <v>21590000</v>
      </c>
      <c r="N26" s="109">
        <v>17400000</v>
      </c>
      <c r="O26" s="109">
        <v>14800000</v>
      </c>
      <c r="P26" s="109">
        <v>14500000</v>
      </c>
      <c r="Q26" s="109"/>
      <c r="R26" s="109">
        <v>15400000</v>
      </c>
      <c r="S26" s="109">
        <v>13400000</v>
      </c>
      <c r="T26" s="107">
        <v>16900000</v>
      </c>
      <c r="U26" s="107">
        <v>15900000</v>
      </c>
      <c r="V26" s="107"/>
      <c r="W26" s="107">
        <v>22800000</v>
      </c>
      <c r="X26" s="107">
        <v>34300000</v>
      </c>
      <c r="Y26" s="107">
        <v>21500000</v>
      </c>
      <c r="Z26" s="107">
        <v>18800000</v>
      </c>
      <c r="AA26" s="107"/>
      <c r="AB26" s="107">
        <v>23700000</v>
      </c>
      <c r="AC26" s="107">
        <v>19900000</v>
      </c>
      <c r="AD26" s="107">
        <v>21500000</v>
      </c>
      <c r="AE26" s="215">
        <v>20700000</v>
      </c>
      <c r="AF26" s="107"/>
      <c r="AG26" s="215">
        <v>23000000</v>
      </c>
      <c r="AH26" s="107"/>
      <c r="AI26" s="88"/>
      <c r="AK26" s="104"/>
    </row>
    <row r="27" spans="2:37" ht="12.75" customHeight="1" x14ac:dyDescent="0.15">
      <c r="B27" s="118" t="s">
        <v>38</v>
      </c>
      <c r="D27" s="107">
        <v>97700000</v>
      </c>
      <c r="F27" s="107">
        <v>166700000</v>
      </c>
      <c r="H27" s="107">
        <v>317300000</v>
      </c>
      <c r="I27" s="107">
        <v>390300000</v>
      </c>
      <c r="J27" s="107">
        <v>400700000</v>
      </c>
      <c r="K27" s="107">
        <f>423400000</f>
        <v>423400000</v>
      </c>
      <c r="L27" s="107"/>
      <c r="M27" s="107">
        <v>422090000</v>
      </c>
      <c r="N27" s="107">
        <v>385900000</v>
      </c>
      <c r="O27" s="107">
        <v>325500000</v>
      </c>
      <c r="P27" s="107">
        <v>348200000</v>
      </c>
      <c r="Q27" s="107"/>
      <c r="R27" s="107">
        <v>413400000</v>
      </c>
      <c r="S27" s="107">
        <v>344500000</v>
      </c>
      <c r="T27" s="112">
        <v>367400000</v>
      </c>
      <c r="U27" s="112">
        <v>333900000</v>
      </c>
      <c r="V27" s="107"/>
      <c r="W27" s="112">
        <v>430100000</v>
      </c>
      <c r="X27" s="112">
        <v>412100000</v>
      </c>
      <c r="Y27" s="112">
        <v>422200000</v>
      </c>
      <c r="Z27" s="112">
        <v>381200000</v>
      </c>
      <c r="AA27" s="107"/>
      <c r="AB27" s="112">
        <v>507100000</v>
      </c>
      <c r="AC27" s="112">
        <v>462700000</v>
      </c>
      <c r="AD27" s="112">
        <v>471700000</v>
      </c>
      <c r="AE27" s="107">
        <v>420800000</v>
      </c>
      <c r="AF27" s="107"/>
      <c r="AG27" s="107">
        <v>560400000</v>
      </c>
      <c r="AH27" s="107"/>
      <c r="AI27" s="88"/>
      <c r="AK27" s="104"/>
    </row>
    <row r="28" spans="2:37" ht="12.75" customHeight="1" x14ac:dyDescent="0.15">
      <c r="B28" s="119" t="s">
        <v>39</v>
      </c>
      <c r="D28" s="107">
        <v>0</v>
      </c>
      <c r="F28" s="107">
        <v>4800000</v>
      </c>
      <c r="H28" s="107">
        <v>6600000</v>
      </c>
      <c r="I28" s="107">
        <v>500000</v>
      </c>
      <c r="J28" s="107">
        <v>500000</v>
      </c>
      <c r="K28" s="107">
        <v>500000</v>
      </c>
      <c r="L28" s="107"/>
      <c r="M28" s="107">
        <v>60500000</v>
      </c>
      <c r="N28" s="107">
        <v>70500000</v>
      </c>
      <c r="O28" s="107">
        <v>70500000</v>
      </c>
      <c r="P28" s="107">
        <v>75500000</v>
      </c>
      <c r="Q28" s="107"/>
      <c r="R28" s="107">
        <v>95500000</v>
      </c>
      <c r="S28" s="107">
        <v>105000000</v>
      </c>
      <c r="T28" s="107">
        <v>105000000</v>
      </c>
      <c r="U28" s="107">
        <v>115000000</v>
      </c>
      <c r="V28" s="107"/>
      <c r="W28" s="107">
        <v>125000000</v>
      </c>
      <c r="X28" s="107">
        <v>110000000</v>
      </c>
      <c r="Y28" s="107">
        <v>115000000</v>
      </c>
      <c r="Z28" s="107">
        <v>123000000</v>
      </c>
      <c r="AA28" s="107"/>
      <c r="AB28" s="107">
        <v>166500000</v>
      </c>
      <c r="AC28" s="107">
        <v>186500000</v>
      </c>
      <c r="AD28" s="107">
        <v>220000000</v>
      </c>
      <c r="AE28" s="107">
        <v>190000000</v>
      </c>
      <c r="AF28" s="107"/>
      <c r="AG28" s="107">
        <v>200000000</v>
      </c>
      <c r="AH28" s="107"/>
      <c r="AI28" s="88"/>
      <c r="AK28" s="104"/>
    </row>
    <row r="29" spans="2:37" ht="12.75" customHeight="1" x14ac:dyDescent="0.15">
      <c r="B29" s="89" t="s">
        <v>40</v>
      </c>
      <c r="C29" s="168"/>
      <c r="D29" s="109">
        <v>1500000</v>
      </c>
      <c r="E29" s="108"/>
      <c r="F29" s="109">
        <v>6400000</v>
      </c>
      <c r="G29" s="108"/>
      <c r="H29" s="109">
        <v>6200000</v>
      </c>
      <c r="I29" s="109">
        <v>6100000</v>
      </c>
      <c r="J29" s="109">
        <v>3000000</v>
      </c>
      <c r="K29" s="109">
        <f>(1000000)+2000000</f>
        <v>3000000</v>
      </c>
      <c r="L29" s="109"/>
      <c r="M29" s="109">
        <v>3070000</v>
      </c>
      <c r="N29" s="109">
        <v>5400000</v>
      </c>
      <c r="O29" s="109">
        <v>5200000</v>
      </c>
      <c r="P29" s="109">
        <v>5500000</v>
      </c>
      <c r="Q29" s="109"/>
      <c r="R29" s="109">
        <v>5400000</v>
      </c>
      <c r="S29" s="109">
        <v>10700000</v>
      </c>
      <c r="T29" s="107">
        <v>19600000</v>
      </c>
      <c r="U29" s="107">
        <v>17500000</v>
      </c>
      <c r="V29" s="107"/>
      <c r="W29" s="107">
        <v>31300000</v>
      </c>
      <c r="X29" s="107">
        <v>31100000</v>
      </c>
      <c r="Y29" s="107">
        <v>40900000</v>
      </c>
      <c r="Z29" s="107">
        <v>39979000</v>
      </c>
      <c r="AA29" s="107"/>
      <c r="AB29" s="107">
        <v>39200000</v>
      </c>
      <c r="AC29" s="107">
        <v>40300000</v>
      </c>
      <c r="AD29" s="107">
        <v>40400000</v>
      </c>
      <c r="AE29" s="215">
        <v>45100000</v>
      </c>
      <c r="AF29" s="107"/>
      <c r="AG29" s="215">
        <v>44100000</v>
      </c>
      <c r="AH29" s="107"/>
      <c r="AI29" s="88"/>
      <c r="AK29" s="104"/>
    </row>
    <row r="30" spans="2:37" ht="12.75" customHeight="1" x14ac:dyDescent="0.15">
      <c r="B30" s="118" t="s">
        <v>41</v>
      </c>
      <c r="D30" s="104">
        <v>99200000</v>
      </c>
      <c r="E30" s="104"/>
      <c r="F30" s="104">
        <v>177900000</v>
      </c>
      <c r="G30" s="104"/>
      <c r="H30" s="104">
        <v>330100000</v>
      </c>
      <c r="I30" s="104">
        <v>397000000</v>
      </c>
      <c r="J30" s="104">
        <v>404200000</v>
      </c>
      <c r="K30" s="104">
        <v>426900000</v>
      </c>
      <c r="L30" s="104"/>
      <c r="M30" s="104">
        <v>485660000</v>
      </c>
      <c r="N30" s="104">
        <v>461800000</v>
      </c>
      <c r="O30" s="104">
        <v>401100000</v>
      </c>
      <c r="P30" s="104">
        <v>429200000</v>
      </c>
      <c r="Q30" s="104"/>
      <c r="R30" s="104">
        <v>514200000</v>
      </c>
      <c r="S30" s="104">
        <v>460200000</v>
      </c>
      <c r="T30" s="120">
        <v>492000000</v>
      </c>
      <c r="U30" s="120">
        <v>466400000</v>
      </c>
      <c r="V30" s="104"/>
      <c r="W30" s="120">
        <v>586400000</v>
      </c>
      <c r="X30" s="120">
        <v>553200000</v>
      </c>
      <c r="Y30" s="120">
        <v>578100000</v>
      </c>
      <c r="Z30" s="120">
        <v>544100000</v>
      </c>
      <c r="AA30" s="104"/>
      <c r="AB30" s="120">
        <v>712800000</v>
      </c>
      <c r="AC30" s="120">
        <v>689500000</v>
      </c>
      <c r="AD30" s="120">
        <v>732000000</v>
      </c>
      <c r="AE30" s="104">
        <v>655900000</v>
      </c>
      <c r="AF30" s="104"/>
      <c r="AG30" s="104">
        <v>804500000</v>
      </c>
      <c r="AH30" s="104"/>
      <c r="AI30" s="88"/>
      <c r="AK30" s="104"/>
    </row>
    <row r="31" spans="2:37" ht="12.75" customHeight="1" x14ac:dyDescent="0.15">
      <c r="B31" s="119" t="s">
        <v>42</v>
      </c>
      <c r="D31" s="104">
        <v>311500000</v>
      </c>
      <c r="E31" s="104"/>
      <c r="F31" s="104">
        <v>366300000</v>
      </c>
      <c r="G31" s="104"/>
      <c r="H31" s="104">
        <v>0</v>
      </c>
      <c r="I31" s="104">
        <v>0</v>
      </c>
      <c r="J31" s="104">
        <v>0</v>
      </c>
      <c r="K31" s="104">
        <v>0</v>
      </c>
      <c r="L31" s="104"/>
      <c r="M31" s="104">
        <v>0</v>
      </c>
      <c r="N31" s="104">
        <v>0</v>
      </c>
      <c r="O31" s="104">
        <v>0</v>
      </c>
      <c r="P31" s="104">
        <v>0</v>
      </c>
      <c r="Q31" s="104"/>
      <c r="R31" s="104">
        <v>0</v>
      </c>
      <c r="S31" s="104">
        <v>0</v>
      </c>
      <c r="T31" s="104">
        <v>0</v>
      </c>
      <c r="U31" s="104">
        <v>0</v>
      </c>
      <c r="V31" s="104"/>
      <c r="W31" s="104">
        <v>0</v>
      </c>
      <c r="X31" s="104">
        <v>0</v>
      </c>
      <c r="Y31" s="104">
        <v>0</v>
      </c>
      <c r="Z31" s="104">
        <v>0</v>
      </c>
      <c r="AA31" s="104"/>
      <c r="AB31" s="104">
        <v>0</v>
      </c>
      <c r="AC31" s="104">
        <v>0</v>
      </c>
      <c r="AD31" s="104">
        <v>0</v>
      </c>
      <c r="AE31" s="104">
        <v>0</v>
      </c>
      <c r="AF31" s="104"/>
      <c r="AG31" s="104">
        <v>0</v>
      </c>
      <c r="AH31" s="104"/>
      <c r="AI31" s="88"/>
      <c r="AK31" s="104"/>
    </row>
    <row r="32" spans="2:37" ht="12.75" customHeight="1" x14ac:dyDescent="0.15">
      <c r="B32" s="118" t="s">
        <v>43</v>
      </c>
      <c r="D32" s="104">
        <v>-106100000</v>
      </c>
      <c r="E32" s="104"/>
      <c r="F32" s="104">
        <v>-139700000</v>
      </c>
      <c r="G32" s="104"/>
      <c r="H32" s="104">
        <v>597700000</v>
      </c>
      <c r="I32" s="104">
        <v>592000000</v>
      </c>
      <c r="J32" s="104">
        <v>576100000</v>
      </c>
      <c r="K32" s="104">
        <v>556100000</v>
      </c>
      <c r="L32" s="104"/>
      <c r="M32" s="104">
        <v>533600000</v>
      </c>
      <c r="N32" s="104">
        <v>515700000</v>
      </c>
      <c r="O32" s="121">
        <v>498700000</v>
      </c>
      <c r="P32" s="121">
        <v>485700000</v>
      </c>
      <c r="Q32" s="104"/>
      <c r="R32" s="104">
        <v>480900000</v>
      </c>
      <c r="S32" s="104">
        <v>476200000</v>
      </c>
      <c r="T32" s="121">
        <v>467100000</v>
      </c>
      <c r="U32" s="121">
        <v>456500000</v>
      </c>
      <c r="V32" s="104"/>
      <c r="W32" s="121">
        <v>458300000</v>
      </c>
      <c r="X32" s="121">
        <v>457600000</v>
      </c>
      <c r="Y32" s="104">
        <v>456200000</v>
      </c>
      <c r="Z32" s="104">
        <v>440000000</v>
      </c>
      <c r="AA32" s="104"/>
      <c r="AB32" s="104">
        <v>439600000</v>
      </c>
      <c r="AC32" s="104">
        <v>448800000</v>
      </c>
      <c r="AD32" s="104">
        <v>434500000</v>
      </c>
      <c r="AE32" s="217">
        <v>429700000</v>
      </c>
      <c r="AF32" s="104"/>
      <c r="AG32" s="217">
        <v>430900000</v>
      </c>
      <c r="AH32" s="104"/>
      <c r="AI32" s="88"/>
      <c r="AK32" s="104"/>
    </row>
    <row r="33" spans="1:37" ht="27" customHeight="1" thickBot="1" x14ac:dyDescent="0.2">
      <c r="B33" s="122" t="s">
        <v>44</v>
      </c>
      <c r="D33" s="114">
        <v>304500000</v>
      </c>
      <c r="E33" s="113"/>
      <c r="F33" s="114">
        <v>404600000</v>
      </c>
      <c r="G33" s="113"/>
      <c r="H33" s="114">
        <v>927800000</v>
      </c>
      <c r="I33" s="114">
        <v>989000000</v>
      </c>
      <c r="J33" s="114">
        <v>980300000</v>
      </c>
      <c r="K33" s="114">
        <v>983000000</v>
      </c>
      <c r="L33" s="104"/>
      <c r="M33" s="114">
        <v>1019260000</v>
      </c>
      <c r="N33" s="114">
        <v>977500000</v>
      </c>
      <c r="O33" s="114">
        <v>899900000</v>
      </c>
      <c r="P33" s="114">
        <v>914900000</v>
      </c>
      <c r="Q33" s="104"/>
      <c r="R33" s="114">
        <v>995100000</v>
      </c>
      <c r="S33" s="114">
        <v>936400000</v>
      </c>
      <c r="T33" s="123">
        <v>959100000</v>
      </c>
      <c r="U33" s="123">
        <v>922900000</v>
      </c>
      <c r="V33" s="104"/>
      <c r="W33" s="123">
        <v>1044700000</v>
      </c>
      <c r="X33" s="123">
        <v>1010800000</v>
      </c>
      <c r="Y33" s="146">
        <v>1034400000</v>
      </c>
      <c r="Z33" s="146">
        <v>984100000</v>
      </c>
      <c r="AA33" s="104"/>
      <c r="AB33" s="146">
        <v>1152300000</v>
      </c>
      <c r="AC33" s="146">
        <v>1138300000</v>
      </c>
      <c r="AD33" s="146">
        <v>1166500000</v>
      </c>
      <c r="AE33" s="218">
        <v>1085600000</v>
      </c>
      <c r="AF33" s="104"/>
      <c r="AG33" s="218">
        <v>1235400000</v>
      </c>
      <c r="AH33" s="104"/>
      <c r="AI33" s="88"/>
      <c r="AK33" s="104"/>
    </row>
    <row r="34" spans="1:37" ht="12.75" customHeight="1" thickTop="1" x14ac:dyDescent="0.15">
      <c r="A34" s="124" t="s">
        <v>45</v>
      </c>
      <c r="B34" s="125"/>
      <c r="D34" s="126"/>
      <c r="E34" s="126"/>
      <c r="F34" s="126"/>
      <c r="G34" s="126"/>
      <c r="H34" s="126"/>
      <c r="AI34" s="88"/>
    </row>
    <row r="35" spans="1:37" ht="6" customHeight="1" x14ac:dyDescent="0.15">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row>
    <row r="36" spans="1:37" ht="12.75" customHeight="1" x14ac:dyDescent="0.15"/>
    <row r="37" spans="1:37" ht="12.75" customHeight="1" x14ac:dyDescent="0.15"/>
    <row r="38" spans="1:37" ht="12.75" customHeight="1" x14ac:dyDescent="0.15"/>
    <row r="39" spans="1:37" ht="12.75" customHeight="1" x14ac:dyDescent="0.15"/>
    <row r="40" spans="1:37" ht="12.75" customHeight="1" x14ac:dyDescent="0.15"/>
    <row r="41" spans="1:37" ht="12.75" customHeight="1" x14ac:dyDescent="0.15"/>
    <row r="42" spans="1:37" ht="12.75" customHeight="1" x14ac:dyDescent="0.15"/>
    <row r="43" spans="1:37" ht="12.75" customHeight="1" x14ac:dyDescent="0.15"/>
    <row r="44" spans="1:37" ht="12.75" customHeight="1" x14ac:dyDescent="0.15"/>
    <row r="45" spans="1:37" ht="12.75" customHeight="1" x14ac:dyDescent="0.15"/>
    <row r="46" spans="1:37" ht="12.75" customHeight="1" x14ac:dyDescent="0.15"/>
    <row r="47" spans="1:37" ht="12.75" customHeight="1" x14ac:dyDescent="0.15"/>
    <row r="48" spans="1:37"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sheetData>
  <conditionalFormatting sqref="B22:B33">
    <cfRule type="expression" dxfId="7" priority="1">
      <formula>IF(COUNTA($G22)=0,0,MOD(SUBTOTAL(103,$G$6:$G22),2)=1)</formula>
    </cfRule>
  </conditionalFormatting>
  <pageMargins left="0.7" right="0.7" top="0.75" bottom="0.75" header="0" footer="0"/>
  <pageSetup paperSize="5"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Y904"/>
  <sheetViews>
    <sheetView showGridLines="0" tabSelected="1" topLeftCell="A2" zoomScaleNormal="100" workbookViewId="0">
      <selection activeCell="B28" sqref="B28"/>
    </sheetView>
  </sheetViews>
  <sheetFormatPr baseColWidth="10" defaultColWidth="12.6640625" defaultRowHeight="15" customHeight="1" outlineLevelCol="1" x14ac:dyDescent="0.15"/>
  <cols>
    <col min="1" max="1" width="4.5" customWidth="1"/>
    <col min="2" max="2" width="58.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hidden="1" customWidth="1" outlineLevel="1"/>
    <col min="38" max="38" width="1" hidden="1" customWidth="1" outlineLevel="1"/>
    <col min="39" max="39" width="10.33203125" customWidth="1" collapsed="1"/>
    <col min="40" max="40" width="1" customWidth="1"/>
    <col min="41" max="44" width="10.33203125" customWidth="1"/>
    <col min="45" max="45" width="1" customWidth="1"/>
    <col min="46" max="46" width="10.33203125" customWidth="1"/>
    <col min="47" max="47" width="2.33203125" customWidth="1"/>
    <col min="48" max="48" width="10.83203125" customWidth="1"/>
    <col min="49" max="49" width="2.33203125" customWidth="1"/>
    <col min="50" max="50" width="1" customWidth="1"/>
    <col min="51" max="51" width="0.5" customWidth="1"/>
    <col min="52" max="52" width="13.5" customWidth="1"/>
    <col min="53" max="53" width="13.5" bestFit="1" customWidth="1"/>
  </cols>
  <sheetData>
    <row r="1" spans="2:52" ht="12.75" customHeight="1" x14ac:dyDescent="0.15">
      <c r="AX1" s="4"/>
    </row>
    <row r="2" spans="2:52" ht="12.75" customHeight="1" x14ac:dyDescent="0.15">
      <c r="D2" s="7"/>
      <c r="E2" s="7"/>
      <c r="AX2" s="4"/>
    </row>
    <row r="3" spans="2:52" ht="12.75" customHeight="1" x14ac:dyDescent="0.15">
      <c r="D3" s="7"/>
      <c r="E3" s="7"/>
      <c r="AX3" s="4"/>
    </row>
    <row r="4" spans="2:52" ht="12.75" customHeight="1" x14ac:dyDescent="0.15">
      <c r="D4" s="8"/>
      <c r="E4" s="7"/>
      <c r="AX4" s="4"/>
    </row>
    <row r="5" spans="2:52" ht="12.75" customHeight="1" x14ac:dyDescent="0.15">
      <c r="B5" s="9" t="s">
        <v>46</v>
      </c>
      <c r="D5" s="11">
        <v>2019</v>
      </c>
      <c r="E5" s="15"/>
      <c r="F5" s="13" t="s">
        <v>47</v>
      </c>
      <c r="G5" s="13" t="s">
        <v>48</v>
      </c>
      <c r="H5" s="13" t="s">
        <v>49</v>
      </c>
      <c r="I5" s="13" t="s">
        <v>4</v>
      </c>
      <c r="J5" s="14"/>
      <c r="K5" s="11">
        <v>2020</v>
      </c>
      <c r="L5" s="12"/>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G5" s="14"/>
      <c r="AH5" s="13" t="s">
        <v>17</v>
      </c>
      <c r="AI5" s="13" t="s">
        <v>18</v>
      </c>
      <c r="AJ5" s="128" t="s">
        <v>138</v>
      </c>
      <c r="AK5" s="128" t="s">
        <v>140</v>
      </c>
      <c r="AL5" s="14"/>
      <c r="AM5" s="160">
        <v>2024</v>
      </c>
      <c r="AN5" s="12"/>
      <c r="AO5" s="97" t="s">
        <v>142</v>
      </c>
      <c r="AP5" s="97" t="s">
        <v>145</v>
      </c>
      <c r="AQ5" s="97" t="s">
        <v>146</v>
      </c>
      <c r="AR5" s="175" t="s">
        <v>149</v>
      </c>
      <c r="AS5" s="14"/>
      <c r="AT5" s="211">
        <v>2025</v>
      </c>
      <c r="AU5" s="14"/>
      <c r="AV5" s="97" t="s">
        <v>151</v>
      </c>
      <c r="AW5" s="14"/>
      <c r="AX5" s="27"/>
      <c r="AY5" s="15"/>
    </row>
    <row r="6" spans="2:52" ht="9.75" customHeight="1" x14ac:dyDescent="0.15">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U6" s="16"/>
      <c r="AV6" s="16"/>
      <c r="AW6" s="16"/>
      <c r="AX6" s="28"/>
      <c r="AY6" s="16"/>
    </row>
    <row r="7" spans="2:52" ht="12.75" customHeight="1" x14ac:dyDescent="0.15">
      <c r="B7" s="29" t="s">
        <v>50</v>
      </c>
      <c r="AX7" s="4"/>
    </row>
    <row r="8" spans="2:52" ht="12.75" customHeight="1" x14ac:dyDescent="0.15">
      <c r="B8" s="5" t="s">
        <v>51</v>
      </c>
      <c r="D8" s="18">
        <v>87800000</v>
      </c>
      <c r="E8" s="30"/>
      <c r="F8" s="18">
        <v>34600000</v>
      </c>
      <c r="G8" s="18">
        <v>38300000</v>
      </c>
      <c r="H8" s="18">
        <v>56400000</v>
      </c>
      <c r="I8" s="18">
        <v>43800000</v>
      </c>
      <c r="J8" s="30"/>
      <c r="K8" s="18">
        <v>173100000</v>
      </c>
      <c r="L8" s="30"/>
      <c r="M8" s="18">
        <v>58400000</v>
      </c>
      <c r="N8" s="18">
        <v>83900000</v>
      </c>
      <c r="O8" s="18">
        <v>79300000</v>
      </c>
      <c r="P8" s="18">
        <v>86700000</v>
      </c>
      <c r="Q8" s="18"/>
      <c r="R8" s="18">
        <v>308400000</v>
      </c>
      <c r="S8" s="18"/>
      <c r="T8" s="18">
        <v>88347076.874261737</v>
      </c>
      <c r="U8" s="18">
        <v>97800000</v>
      </c>
      <c r="V8" s="18">
        <v>90900000</v>
      </c>
      <c r="W8" s="18">
        <v>84600000</v>
      </c>
      <c r="X8" s="18"/>
      <c r="Y8" s="18">
        <v>361600000</v>
      </c>
      <c r="Z8" s="18"/>
      <c r="AA8" s="18">
        <v>104900000</v>
      </c>
      <c r="AB8" s="18">
        <v>109400000</v>
      </c>
      <c r="AC8" s="18">
        <v>104500000</v>
      </c>
      <c r="AD8" s="18">
        <v>103800000</v>
      </c>
      <c r="AE8" s="18"/>
      <c r="AF8" s="18">
        <v>422500000</v>
      </c>
      <c r="AG8" s="18"/>
      <c r="AH8" s="18">
        <v>129800000</v>
      </c>
      <c r="AI8" s="18">
        <v>144100000</v>
      </c>
      <c r="AJ8" s="142">
        <v>155900000</v>
      </c>
      <c r="AK8" s="142">
        <v>143100000</v>
      </c>
      <c r="AL8" s="142"/>
      <c r="AM8" s="142">
        <v>573000000</v>
      </c>
      <c r="AN8" s="142"/>
      <c r="AO8" s="177">
        <v>165900000</v>
      </c>
      <c r="AP8" s="177">
        <v>176000000</v>
      </c>
      <c r="AQ8" s="198">
        <v>176500000</v>
      </c>
      <c r="AR8" s="177">
        <v>159500000</v>
      </c>
      <c r="AS8" s="177"/>
      <c r="AT8" s="177">
        <v>678000000</v>
      </c>
      <c r="AU8" s="18"/>
      <c r="AV8" s="177">
        <v>182200000</v>
      </c>
      <c r="AW8" s="18"/>
      <c r="AX8" s="4"/>
      <c r="AZ8" s="31"/>
    </row>
    <row r="9" spans="2:52" ht="12.75" customHeight="1" x14ac:dyDescent="0.15">
      <c r="B9" s="5" t="s">
        <v>52</v>
      </c>
      <c r="D9" s="32">
        <v>19100000</v>
      </c>
      <c r="E9" s="30"/>
      <c r="F9" s="32">
        <v>7600000</v>
      </c>
      <c r="G9" s="32">
        <v>6600000</v>
      </c>
      <c r="H9" s="32">
        <v>11100000</v>
      </c>
      <c r="I9" s="32">
        <v>9900000</v>
      </c>
      <c r="J9" s="30"/>
      <c r="K9" s="32">
        <v>35200000</v>
      </c>
      <c r="L9" s="30"/>
      <c r="M9" s="32">
        <v>10700000</v>
      </c>
      <c r="N9" s="32">
        <v>13400000</v>
      </c>
      <c r="O9" s="32">
        <v>12500000</v>
      </c>
      <c r="P9" s="32">
        <v>13500000</v>
      </c>
      <c r="Q9" s="32"/>
      <c r="R9" s="32">
        <v>50100000</v>
      </c>
      <c r="S9" s="32"/>
      <c r="T9" s="32">
        <v>14718423.710000001</v>
      </c>
      <c r="U9" s="32">
        <v>17300000</v>
      </c>
      <c r="V9" s="32">
        <v>14600000</v>
      </c>
      <c r="W9" s="32">
        <v>13300000</v>
      </c>
      <c r="X9" s="32"/>
      <c r="Y9" s="32">
        <v>59900000</v>
      </c>
      <c r="Z9" s="32"/>
      <c r="AA9" s="32">
        <v>14800000</v>
      </c>
      <c r="AB9" s="32">
        <v>14900000</v>
      </c>
      <c r="AC9" s="32">
        <v>14500000</v>
      </c>
      <c r="AD9" s="32">
        <v>14600000</v>
      </c>
      <c r="AE9" s="32"/>
      <c r="AF9" s="32">
        <v>58700000</v>
      </c>
      <c r="AG9" s="32"/>
      <c r="AH9" s="32">
        <v>15900000</v>
      </c>
      <c r="AI9" s="32">
        <v>16500000</v>
      </c>
      <c r="AJ9" s="143">
        <v>15400000</v>
      </c>
      <c r="AK9" s="143">
        <v>16400000</v>
      </c>
      <c r="AL9" s="143"/>
      <c r="AM9" s="143">
        <v>64200000</v>
      </c>
      <c r="AN9" s="143"/>
      <c r="AO9" s="178">
        <v>16800000</v>
      </c>
      <c r="AP9" s="178">
        <v>17700000</v>
      </c>
      <c r="AQ9" s="199">
        <v>23100000</v>
      </c>
      <c r="AR9" s="178">
        <v>24100000</v>
      </c>
      <c r="AS9" s="178"/>
      <c r="AT9" s="178">
        <v>81600000</v>
      </c>
      <c r="AU9" s="32"/>
      <c r="AV9" s="178">
        <v>22000000</v>
      </c>
      <c r="AW9" s="32"/>
      <c r="AX9" s="4"/>
      <c r="AZ9" s="31"/>
    </row>
    <row r="10" spans="2:52" ht="12.75" customHeight="1" x14ac:dyDescent="0.15">
      <c r="B10" s="23" t="s">
        <v>53</v>
      </c>
      <c r="D10" s="70">
        <v>106800000</v>
      </c>
      <c r="E10" s="71"/>
      <c r="F10" s="70">
        <v>42200000</v>
      </c>
      <c r="G10" s="70">
        <v>44900000</v>
      </c>
      <c r="H10" s="70">
        <v>67500000</v>
      </c>
      <c r="I10" s="70">
        <v>53800000</v>
      </c>
      <c r="J10" s="71"/>
      <c r="K10" s="70">
        <v>208400000</v>
      </c>
      <c r="L10" s="71"/>
      <c r="M10" s="70">
        <v>69100000</v>
      </c>
      <c r="N10" s="70">
        <v>97400000</v>
      </c>
      <c r="O10" s="70">
        <v>91800000</v>
      </c>
      <c r="P10" s="70">
        <v>100200000</v>
      </c>
      <c r="Q10" s="18"/>
      <c r="R10" s="70">
        <v>358400000</v>
      </c>
      <c r="S10" s="18"/>
      <c r="T10" s="70">
        <v>103065500.58426176</v>
      </c>
      <c r="U10" s="70">
        <v>115100000</v>
      </c>
      <c r="V10" s="70">
        <v>105400000</v>
      </c>
      <c r="W10" s="70">
        <v>98000000</v>
      </c>
      <c r="X10" s="18"/>
      <c r="Y10" s="70">
        <v>421500000</v>
      </c>
      <c r="Z10" s="18"/>
      <c r="AA10" s="70">
        <v>119600000</v>
      </c>
      <c r="AB10" s="70">
        <v>124200000</v>
      </c>
      <c r="AC10" s="70">
        <v>119000000</v>
      </c>
      <c r="AD10" s="70">
        <v>118400000</v>
      </c>
      <c r="AE10" s="18"/>
      <c r="AF10" s="70">
        <v>481200000</v>
      </c>
      <c r="AG10" s="18"/>
      <c r="AH10" s="70">
        <v>145700000</v>
      </c>
      <c r="AI10" s="70">
        <v>160600000</v>
      </c>
      <c r="AJ10" s="144">
        <v>171300000</v>
      </c>
      <c r="AK10" s="144">
        <v>159500000</v>
      </c>
      <c r="AL10" s="155"/>
      <c r="AM10" s="144">
        <v>637200000</v>
      </c>
      <c r="AN10" s="155"/>
      <c r="AO10" s="179">
        <v>182700000</v>
      </c>
      <c r="AP10" s="179">
        <v>193700000</v>
      </c>
      <c r="AQ10" s="202">
        <v>199600000</v>
      </c>
      <c r="AR10" s="179">
        <v>183600000</v>
      </c>
      <c r="AS10" s="212"/>
      <c r="AT10" s="179">
        <v>759600000</v>
      </c>
      <c r="AU10" s="18"/>
      <c r="AV10" s="179">
        <v>204200000</v>
      </c>
      <c r="AW10" s="18"/>
      <c r="AX10" s="4"/>
      <c r="AZ10" s="31"/>
    </row>
    <row r="11" spans="2:52" ht="12.75" customHeight="1" x14ac:dyDescent="0.15">
      <c r="D11" s="30"/>
      <c r="E11" s="30"/>
      <c r="F11" s="30"/>
      <c r="G11" s="30"/>
      <c r="H11" s="30"/>
      <c r="I11" s="30"/>
      <c r="J11" s="30"/>
      <c r="K11" s="30"/>
      <c r="L11" s="30"/>
      <c r="M11" s="30"/>
      <c r="AX11" s="4"/>
    </row>
    <row r="12" spans="2:52" ht="12.75" customHeight="1" x14ac:dyDescent="0.15">
      <c r="B12" s="69" t="s">
        <v>54</v>
      </c>
      <c r="D12" s="30"/>
      <c r="E12" s="30"/>
      <c r="F12" s="30"/>
      <c r="G12" s="30"/>
      <c r="H12" s="30"/>
      <c r="I12" s="30"/>
      <c r="J12" s="30"/>
      <c r="K12" s="30"/>
      <c r="L12" s="30"/>
      <c r="M12" s="30"/>
      <c r="AX12" s="4"/>
    </row>
    <row r="13" spans="2:52" ht="33" customHeight="1" x14ac:dyDescent="0.15">
      <c r="B13" s="72" t="s">
        <v>136</v>
      </c>
      <c r="D13" s="32">
        <v>66000000</v>
      </c>
      <c r="E13" s="30"/>
      <c r="F13" s="32">
        <v>21600000</v>
      </c>
      <c r="G13" s="32">
        <v>15300000</v>
      </c>
      <c r="H13" s="32">
        <v>25100000</v>
      </c>
      <c r="I13" s="32">
        <v>21600000</v>
      </c>
      <c r="J13" s="30"/>
      <c r="K13" s="32">
        <v>83600000</v>
      </c>
      <c r="L13" s="30"/>
      <c r="M13" s="32">
        <v>29500000</v>
      </c>
      <c r="N13" s="32">
        <v>42800000</v>
      </c>
      <c r="O13" s="32">
        <v>41500000</v>
      </c>
      <c r="P13" s="32">
        <v>45600000</v>
      </c>
      <c r="Q13" s="32"/>
      <c r="R13" s="32">
        <v>159400000</v>
      </c>
      <c r="S13" s="32"/>
      <c r="T13" s="32">
        <v>47251298.945230223</v>
      </c>
      <c r="U13" s="32">
        <v>49900000</v>
      </c>
      <c r="V13" s="32">
        <v>46300000</v>
      </c>
      <c r="W13" s="32">
        <v>40500000</v>
      </c>
      <c r="X13" s="32"/>
      <c r="Y13" s="32">
        <v>184000000</v>
      </c>
      <c r="Z13" s="32"/>
      <c r="AA13" s="32">
        <v>47600000</v>
      </c>
      <c r="AB13" s="32">
        <v>50200000</v>
      </c>
      <c r="AC13" s="32">
        <v>47900000</v>
      </c>
      <c r="AD13" s="32">
        <v>47000000</v>
      </c>
      <c r="AE13" s="32"/>
      <c r="AF13" s="32">
        <v>192700000</v>
      </c>
      <c r="AG13" s="32"/>
      <c r="AH13" s="32">
        <v>55700000</v>
      </c>
      <c r="AI13" s="32">
        <v>64300000</v>
      </c>
      <c r="AJ13" s="143">
        <v>67100000</v>
      </c>
      <c r="AK13" s="143">
        <v>61200000</v>
      </c>
      <c r="AL13" s="143"/>
      <c r="AM13" s="143">
        <v>248200000</v>
      </c>
      <c r="AN13" s="143"/>
      <c r="AO13" s="178">
        <v>69400000</v>
      </c>
      <c r="AP13" s="178">
        <v>74300000</v>
      </c>
      <c r="AQ13" s="199">
        <v>70900000</v>
      </c>
      <c r="AR13" s="178">
        <v>73500000</v>
      </c>
      <c r="AS13" s="178"/>
      <c r="AT13" s="178">
        <v>288100000</v>
      </c>
      <c r="AU13" s="32"/>
      <c r="AV13" s="178">
        <v>79800000</v>
      </c>
      <c r="AW13" s="32"/>
      <c r="AX13" s="4"/>
    </row>
    <row r="14" spans="2:52" ht="27" customHeight="1" x14ac:dyDescent="0.15">
      <c r="B14" s="73" t="s">
        <v>55</v>
      </c>
      <c r="D14" s="32">
        <v>16800000</v>
      </c>
      <c r="E14" s="30"/>
      <c r="F14" s="32">
        <v>7300000</v>
      </c>
      <c r="G14" s="32">
        <v>4700000</v>
      </c>
      <c r="H14" s="32">
        <v>8800000</v>
      </c>
      <c r="I14" s="32">
        <v>8800000</v>
      </c>
      <c r="J14" s="30"/>
      <c r="K14" s="32">
        <v>29500000</v>
      </c>
      <c r="L14" s="30"/>
      <c r="M14" s="32">
        <v>9400000</v>
      </c>
      <c r="N14" s="32">
        <v>11100000</v>
      </c>
      <c r="O14" s="32">
        <v>12400000</v>
      </c>
      <c r="P14" s="32">
        <v>12500000</v>
      </c>
      <c r="Q14" s="32"/>
      <c r="R14" s="32">
        <v>45300000</v>
      </c>
      <c r="S14" s="32"/>
      <c r="T14" s="32">
        <v>13635504.43</v>
      </c>
      <c r="U14" s="32">
        <v>14600000</v>
      </c>
      <c r="V14" s="32">
        <v>12200000</v>
      </c>
      <c r="W14" s="32">
        <v>12300000</v>
      </c>
      <c r="X14" s="32"/>
      <c r="Y14" s="32">
        <v>52700000</v>
      </c>
      <c r="Z14" s="32"/>
      <c r="AA14" s="32">
        <v>12100000</v>
      </c>
      <c r="AB14" s="32">
        <v>13500000</v>
      </c>
      <c r="AC14" s="32">
        <v>12500000</v>
      </c>
      <c r="AD14" s="32">
        <v>13700000</v>
      </c>
      <c r="AE14" s="32"/>
      <c r="AF14" s="32">
        <v>51700000</v>
      </c>
      <c r="AG14" s="32"/>
      <c r="AH14" s="32">
        <v>12800000</v>
      </c>
      <c r="AI14" s="32">
        <v>14600000</v>
      </c>
      <c r="AJ14" s="143">
        <v>14200000</v>
      </c>
      <c r="AK14" s="143">
        <v>14700000</v>
      </c>
      <c r="AL14" s="143"/>
      <c r="AM14" s="143">
        <v>56200000</v>
      </c>
      <c r="AN14" s="143"/>
      <c r="AO14" s="178">
        <v>14000000</v>
      </c>
      <c r="AP14" s="178">
        <v>16900000</v>
      </c>
      <c r="AQ14" s="199">
        <v>22100000</v>
      </c>
      <c r="AR14" s="178">
        <v>20300000</v>
      </c>
      <c r="AS14" s="178"/>
      <c r="AT14" s="178">
        <v>73300000</v>
      </c>
      <c r="AU14" s="32"/>
      <c r="AV14" s="178">
        <v>19000000</v>
      </c>
      <c r="AW14" s="32"/>
      <c r="AX14" s="4"/>
    </row>
    <row r="15" spans="2:52" ht="12.75" customHeight="1" x14ac:dyDescent="0.15">
      <c r="B15" s="5" t="s">
        <v>56</v>
      </c>
      <c r="D15" s="32">
        <v>39600000</v>
      </c>
      <c r="E15" s="30"/>
      <c r="F15" s="32">
        <v>16900000</v>
      </c>
      <c r="G15" s="32">
        <v>13900000</v>
      </c>
      <c r="H15" s="32">
        <v>16800000</v>
      </c>
      <c r="I15" s="32">
        <v>17400000</v>
      </c>
      <c r="J15" s="30"/>
      <c r="K15" s="32">
        <v>65000000</v>
      </c>
      <c r="L15" s="30"/>
      <c r="M15" s="32">
        <v>21600000</v>
      </c>
      <c r="N15" s="32">
        <v>23500000</v>
      </c>
      <c r="O15" s="32">
        <v>26400000</v>
      </c>
      <c r="P15" s="32">
        <v>29600000</v>
      </c>
      <c r="Q15" s="32"/>
      <c r="R15" s="32">
        <v>101100000</v>
      </c>
      <c r="S15" s="32"/>
      <c r="T15" s="32">
        <v>32774362.069052797</v>
      </c>
      <c r="U15" s="32">
        <v>36700000</v>
      </c>
      <c r="V15" s="32">
        <v>34300000</v>
      </c>
      <c r="W15" s="32">
        <v>32700000</v>
      </c>
      <c r="X15" s="32"/>
      <c r="Y15" s="32">
        <v>136500000</v>
      </c>
      <c r="Z15" s="32"/>
      <c r="AA15" s="32">
        <v>35700000</v>
      </c>
      <c r="AB15" s="32">
        <v>35300000</v>
      </c>
      <c r="AC15" s="32">
        <v>35100000</v>
      </c>
      <c r="AD15" s="32">
        <v>34800000</v>
      </c>
      <c r="AE15" s="32"/>
      <c r="AF15" s="32">
        <v>141000000</v>
      </c>
      <c r="AG15" s="32"/>
      <c r="AH15" s="32">
        <v>38100000</v>
      </c>
      <c r="AI15" s="32">
        <v>39700000</v>
      </c>
      <c r="AJ15" s="143">
        <v>42500000</v>
      </c>
      <c r="AK15" s="143">
        <v>42400000</v>
      </c>
      <c r="AL15" s="143"/>
      <c r="AM15" s="143">
        <v>162700000</v>
      </c>
      <c r="AN15" s="143"/>
      <c r="AO15" s="187">
        <v>44200000</v>
      </c>
      <c r="AP15" s="178">
        <v>45800000</v>
      </c>
      <c r="AQ15" s="199">
        <v>46500000</v>
      </c>
      <c r="AR15" s="178">
        <v>46200000</v>
      </c>
      <c r="AS15" s="178"/>
      <c r="AT15" s="178">
        <v>182700000</v>
      </c>
      <c r="AU15" s="32"/>
      <c r="AV15" s="178">
        <v>46500000</v>
      </c>
      <c r="AW15" s="32"/>
      <c r="AX15" s="4"/>
    </row>
    <row r="16" spans="2:52" ht="19" customHeight="1" x14ac:dyDescent="0.15">
      <c r="B16" s="5" t="s">
        <v>150</v>
      </c>
      <c r="D16" s="32">
        <v>62400000</v>
      </c>
      <c r="E16" s="30"/>
      <c r="F16" s="32">
        <v>23100000</v>
      </c>
      <c r="G16" s="32">
        <v>13900000</v>
      </c>
      <c r="H16" s="32">
        <v>11600000</v>
      </c>
      <c r="I16" s="32">
        <v>16300000</v>
      </c>
      <c r="J16" s="30"/>
      <c r="K16" s="32">
        <v>64900000</v>
      </c>
      <c r="L16" s="30"/>
      <c r="M16" s="32">
        <v>24000000</v>
      </c>
      <c r="N16" s="32">
        <v>27500000</v>
      </c>
      <c r="O16" s="32">
        <v>33800000</v>
      </c>
      <c r="P16" s="32">
        <v>35900000</v>
      </c>
      <c r="Q16" s="32"/>
      <c r="R16" s="32">
        <v>121200000</v>
      </c>
      <c r="S16" s="32"/>
      <c r="T16" s="32">
        <v>36099802.322050869</v>
      </c>
      <c r="U16" s="32">
        <v>36100000</v>
      </c>
      <c r="V16" s="32">
        <v>34700000</v>
      </c>
      <c r="W16" s="32">
        <f>36600000+100000</f>
        <v>36700000</v>
      </c>
      <c r="X16" s="32"/>
      <c r="Y16" s="32">
        <v>143600000</v>
      </c>
      <c r="Z16" s="32"/>
      <c r="AA16" s="32">
        <v>41700000</v>
      </c>
      <c r="AB16" s="32">
        <v>41200000</v>
      </c>
      <c r="AC16" s="32">
        <v>40800000</v>
      </c>
      <c r="AD16" s="32">
        <v>42800000</v>
      </c>
      <c r="AE16" s="32"/>
      <c r="AF16" s="32">
        <v>166500000</v>
      </c>
      <c r="AG16" s="32"/>
      <c r="AH16" s="32">
        <v>53900000</v>
      </c>
      <c r="AI16" s="32">
        <v>51900000</v>
      </c>
      <c r="AJ16" s="143">
        <v>55000000</v>
      </c>
      <c r="AK16" s="143">
        <v>56700000</v>
      </c>
      <c r="AL16" s="143"/>
      <c r="AM16" s="143">
        <v>217400000</v>
      </c>
      <c r="AN16" s="143"/>
      <c r="AO16" s="187">
        <v>59000000</v>
      </c>
      <c r="AP16" s="178">
        <v>53000000</v>
      </c>
      <c r="AQ16" s="199">
        <v>72800000</v>
      </c>
      <c r="AR16" s="178">
        <v>50200000</v>
      </c>
      <c r="AS16" s="178"/>
      <c r="AT16" s="178">
        <v>235000000</v>
      </c>
      <c r="AU16" s="32"/>
      <c r="AV16" s="178">
        <v>56200000</v>
      </c>
      <c r="AW16" s="32"/>
      <c r="AX16" s="4"/>
    </row>
    <row r="17" spans="2:53" ht="12.75" customHeight="1" x14ac:dyDescent="0.15">
      <c r="B17" s="5" t="s">
        <v>57</v>
      </c>
      <c r="D17" s="32">
        <v>1300000</v>
      </c>
      <c r="E17" s="30"/>
      <c r="F17" s="32">
        <v>1200000</v>
      </c>
      <c r="G17" s="32">
        <v>1500000</v>
      </c>
      <c r="H17" s="32">
        <v>1700000</v>
      </c>
      <c r="I17" s="32">
        <v>1700000</v>
      </c>
      <c r="J17" s="30"/>
      <c r="K17" s="32">
        <v>6100000</v>
      </c>
      <c r="L17" s="30"/>
      <c r="M17" s="32">
        <v>1800000</v>
      </c>
      <c r="N17" s="32">
        <v>1800000</v>
      </c>
      <c r="O17" s="32">
        <v>2300000</v>
      </c>
      <c r="P17" s="32">
        <v>2400000</v>
      </c>
      <c r="Q17" s="32"/>
      <c r="R17" s="32">
        <v>8300000</v>
      </c>
      <c r="S17" s="32"/>
      <c r="T17" s="32">
        <v>2385487.8137765294</v>
      </c>
      <c r="U17" s="32">
        <v>2500000</v>
      </c>
      <c r="V17" s="32">
        <v>3000000</v>
      </c>
      <c r="W17" s="32">
        <v>3000000</v>
      </c>
      <c r="X17" s="32"/>
      <c r="Y17" s="32">
        <v>10900000</v>
      </c>
      <c r="Z17" s="32"/>
      <c r="AA17" s="32">
        <v>3300000</v>
      </c>
      <c r="AB17" s="32">
        <v>3900000</v>
      </c>
      <c r="AC17" s="32">
        <v>5000000</v>
      </c>
      <c r="AD17" s="32">
        <v>6900000</v>
      </c>
      <c r="AE17" s="32"/>
      <c r="AF17" s="32">
        <v>19000000</v>
      </c>
      <c r="AG17" s="32"/>
      <c r="AH17" s="32">
        <v>7800000</v>
      </c>
      <c r="AI17" s="32">
        <v>8800000</v>
      </c>
      <c r="AJ17" s="143">
        <v>9700000</v>
      </c>
      <c r="AK17" s="143">
        <v>10300000</v>
      </c>
      <c r="AL17" s="143"/>
      <c r="AM17" s="143">
        <v>36700000</v>
      </c>
      <c r="AN17" s="143"/>
      <c r="AO17" s="178">
        <v>10500000</v>
      </c>
      <c r="AP17" s="178">
        <v>10900000</v>
      </c>
      <c r="AQ17" s="199">
        <v>11000000</v>
      </c>
      <c r="AR17" s="178">
        <v>11300000</v>
      </c>
      <c r="AS17" s="178"/>
      <c r="AT17" s="178">
        <v>43700000</v>
      </c>
      <c r="AU17" s="32"/>
      <c r="AV17" s="178">
        <v>11900000</v>
      </c>
      <c r="AW17" s="32"/>
      <c r="AX17" s="4"/>
    </row>
    <row r="18" spans="2:53" ht="12.75" customHeight="1" x14ac:dyDescent="0.15">
      <c r="B18" s="23" t="s">
        <v>58</v>
      </c>
      <c r="D18" s="70">
        <v>186100000</v>
      </c>
      <c r="E18" s="71"/>
      <c r="F18" s="70">
        <v>70100000</v>
      </c>
      <c r="G18" s="70">
        <v>49200000</v>
      </c>
      <c r="H18" s="70">
        <v>63900000</v>
      </c>
      <c r="I18" s="70">
        <v>65800000</v>
      </c>
      <c r="J18" s="71"/>
      <c r="K18" s="74">
        <v>249000000</v>
      </c>
      <c r="L18" s="33"/>
      <c r="M18" s="74">
        <v>86200000</v>
      </c>
      <c r="N18" s="74">
        <v>106700000</v>
      </c>
      <c r="O18" s="74">
        <v>116400000</v>
      </c>
      <c r="P18" s="74">
        <v>125900000</v>
      </c>
      <c r="Q18" s="32"/>
      <c r="R18" s="74">
        <v>435200000</v>
      </c>
      <c r="S18" s="32"/>
      <c r="T18" s="74">
        <v>132146455.58011045</v>
      </c>
      <c r="U18" s="74">
        <v>139800000</v>
      </c>
      <c r="V18" s="74">
        <v>130500000</v>
      </c>
      <c r="W18" s="74">
        <v>125300000</v>
      </c>
      <c r="X18" s="32"/>
      <c r="Y18" s="74">
        <v>527700000</v>
      </c>
      <c r="Z18" s="32"/>
      <c r="AA18" s="74">
        <v>140500000</v>
      </c>
      <c r="AB18" s="74">
        <v>144000000</v>
      </c>
      <c r="AC18" s="74">
        <v>141300000</v>
      </c>
      <c r="AD18" s="74">
        <v>145100000</v>
      </c>
      <c r="AE18" s="32"/>
      <c r="AF18" s="74">
        <v>571000000</v>
      </c>
      <c r="AG18" s="32"/>
      <c r="AH18" s="74">
        <v>168200000</v>
      </c>
      <c r="AI18" s="74">
        <v>179300000</v>
      </c>
      <c r="AJ18" s="147">
        <v>188500000</v>
      </c>
      <c r="AK18" s="147">
        <v>185400000</v>
      </c>
      <c r="AL18" s="159"/>
      <c r="AM18" s="147">
        <v>721300000</v>
      </c>
      <c r="AN18" s="159"/>
      <c r="AO18" s="180">
        <v>197100000</v>
      </c>
      <c r="AP18" s="180">
        <v>200900000</v>
      </c>
      <c r="AQ18" s="203">
        <v>223300000</v>
      </c>
      <c r="AR18" s="180">
        <v>201500000</v>
      </c>
      <c r="AS18" s="213"/>
      <c r="AT18" s="180">
        <v>822800000</v>
      </c>
      <c r="AU18" s="32"/>
      <c r="AV18" s="180">
        <v>213500000</v>
      </c>
      <c r="AW18" s="32"/>
      <c r="AX18" s="4"/>
      <c r="BA18" s="220"/>
    </row>
    <row r="19" spans="2:53" ht="12.75" customHeight="1" x14ac:dyDescent="0.15">
      <c r="D19" s="30"/>
      <c r="E19" s="30"/>
      <c r="F19" s="30"/>
      <c r="G19" s="30"/>
      <c r="H19" s="30"/>
      <c r="I19" s="30"/>
      <c r="J19" s="30"/>
      <c r="K19" s="32"/>
      <c r="L19" s="30"/>
      <c r="M19" s="32"/>
      <c r="N19" s="32"/>
      <c r="O19" s="32"/>
      <c r="P19" s="32"/>
      <c r="Q19" s="32"/>
      <c r="R19" s="32"/>
      <c r="S19" s="32"/>
      <c r="T19" s="32"/>
      <c r="U19" s="32"/>
      <c r="V19" s="75"/>
      <c r="W19" s="32"/>
      <c r="X19" s="32"/>
      <c r="Y19" s="32"/>
      <c r="Z19" s="32"/>
      <c r="AA19" s="32"/>
      <c r="AB19" s="32"/>
      <c r="AC19" s="32"/>
      <c r="AD19" s="32"/>
      <c r="AE19" s="32"/>
      <c r="AF19" s="32"/>
      <c r="AG19" s="32"/>
      <c r="AH19" s="32"/>
      <c r="AI19" s="32"/>
      <c r="AJ19" s="148"/>
      <c r="AK19" s="148"/>
      <c r="AL19" s="148"/>
      <c r="AM19" s="148"/>
      <c r="AN19" s="148"/>
      <c r="AO19" s="148"/>
      <c r="AP19" s="148"/>
      <c r="AQ19" s="148"/>
      <c r="AR19" s="148"/>
      <c r="AS19" s="148"/>
      <c r="AT19" s="148"/>
      <c r="AU19" s="32"/>
      <c r="AV19" s="148"/>
      <c r="AW19" s="32"/>
      <c r="AX19" s="4"/>
      <c r="BA19" s="189"/>
    </row>
    <row r="20" spans="2:53" ht="12.75" customHeight="1" x14ac:dyDescent="0.15">
      <c r="B20" s="23" t="s">
        <v>59</v>
      </c>
      <c r="D20" s="18">
        <v>-79300000</v>
      </c>
      <c r="E20" s="30"/>
      <c r="F20" s="18">
        <v>-27900000</v>
      </c>
      <c r="G20" s="18">
        <v>-4300000</v>
      </c>
      <c r="H20" s="18">
        <v>3500000</v>
      </c>
      <c r="I20" s="18">
        <v>-12000000</v>
      </c>
      <c r="J20" s="30"/>
      <c r="K20" s="32">
        <v>-40600000</v>
      </c>
      <c r="L20" s="30"/>
      <c r="M20" s="32">
        <v>-17100000</v>
      </c>
      <c r="N20" s="32">
        <v>-9300000</v>
      </c>
      <c r="O20" s="32">
        <v>-24700000</v>
      </c>
      <c r="P20" s="32">
        <v>-25700000</v>
      </c>
      <c r="Q20" s="32"/>
      <c r="R20" s="32">
        <v>-76800000</v>
      </c>
      <c r="S20" s="32"/>
      <c r="T20" s="32">
        <v>-29080954.995848682</v>
      </c>
      <c r="U20" s="32">
        <v>-24700000</v>
      </c>
      <c r="V20" s="32">
        <v>-25100000</v>
      </c>
      <c r="W20" s="32">
        <v>-27300000</v>
      </c>
      <c r="X20" s="32"/>
      <c r="Y20" s="32">
        <v>-106200000</v>
      </c>
      <c r="Z20" s="32"/>
      <c r="AA20" s="32">
        <v>-20800000</v>
      </c>
      <c r="AB20" s="32">
        <v>-19800000</v>
      </c>
      <c r="AC20" s="32">
        <v>-22300000</v>
      </c>
      <c r="AD20" s="32">
        <v>-26800000</v>
      </c>
      <c r="AE20" s="32"/>
      <c r="AF20" s="32">
        <v>-89700000</v>
      </c>
      <c r="AG20" s="32"/>
      <c r="AH20" s="32">
        <v>-22500000</v>
      </c>
      <c r="AI20" s="32">
        <v>-18600000</v>
      </c>
      <c r="AJ20" s="143">
        <v>-17100000</v>
      </c>
      <c r="AK20" s="143">
        <v>-25800000</v>
      </c>
      <c r="AL20" s="143"/>
      <c r="AM20" s="143">
        <v>-84100000</v>
      </c>
      <c r="AN20" s="143"/>
      <c r="AO20" s="178">
        <v>-14500000</v>
      </c>
      <c r="AP20" s="178">
        <v>-7200000</v>
      </c>
      <c r="AQ20" s="199">
        <v>-23700000</v>
      </c>
      <c r="AR20" s="178">
        <v>-17800000</v>
      </c>
      <c r="AS20" s="178"/>
      <c r="AT20" s="178">
        <v>-63200000</v>
      </c>
      <c r="AU20" s="32"/>
      <c r="AV20" s="178">
        <v>-9200000</v>
      </c>
      <c r="AW20" s="32"/>
      <c r="AX20" s="4"/>
    </row>
    <row r="21" spans="2:53" ht="12.75" customHeight="1" x14ac:dyDescent="0.15">
      <c r="B21" s="5" t="s">
        <v>60</v>
      </c>
      <c r="D21" s="32">
        <v>2100000</v>
      </c>
      <c r="E21" s="30"/>
      <c r="F21" s="32">
        <v>500000</v>
      </c>
      <c r="G21" s="32">
        <v>100000</v>
      </c>
      <c r="H21" s="32">
        <v>100000</v>
      </c>
      <c r="I21" s="32">
        <v>0</v>
      </c>
      <c r="J21" s="30"/>
      <c r="K21" s="32">
        <v>700000</v>
      </c>
      <c r="L21" s="30"/>
      <c r="M21" s="32">
        <v>0</v>
      </c>
      <c r="N21" s="32">
        <v>0</v>
      </c>
      <c r="O21" s="32">
        <v>0</v>
      </c>
      <c r="P21" s="32">
        <v>0</v>
      </c>
      <c r="Q21" s="32"/>
      <c r="R21" s="32">
        <v>100000</v>
      </c>
      <c r="S21" s="32"/>
      <c r="T21" s="32">
        <v>44065.8922928584</v>
      </c>
      <c r="U21" s="32">
        <v>600000</v>
      </c>
      <c r="V21" s="32">
        <v>1900000</v>
      </c>
      <c r="W21" s="32">
        <v>2500000</v>
      </c>
      <c r="X21" s="32"/>
      <c r="Y21" s="32">
        <v>5000000</v>
      </c>
      <c r="Z21" s="32"/>
      <c r="AA21" s="32">
        <v>3300000</v>
      </c>
      <c r="AB21" s="32">
        <v>4700000</v>
      </c>
      <c r="AC21" s="32">
        <v>4500000</v>
      </c>
      <c r="AD21" s="32">
        <v>4000000</v>
      </c>
      <c r="AE21" s="32"/>
      <c r="AF21" s="32">
        <v>16500000</v>
      </c>
      <c r="AG21" s="32"/>
      <c r="AH21" s="32">
        <v>3000000</v>
      </c>
      <c r="AI21" s="32">
        <v>2300000</v>
      </c>
      <c r="AJ21" s="143">
        <v>2100000</v>
      </c>
      <c r="AK21" s="143">
        <v>1900000</v>
      </c>
      <c r="AL21" s="143"/>
      <c r="AM21" s="143">
        <v>9300000</v>
      </c>
      <c r="AN21" s="143"/>
      <c r="AO21" s="178">
        <v>1900000</v>
      </c>
      <c r="AP21" s="178">
        <v>2200000</v>
      </c>
      <c r="AQ21" s="199">
        <v>2200000</v>
      </c>
      <c r="AR21" s="178">
        <v>1700000</v>
      </c>
      <c r="AS21" s="178"/>
      <c r="AT21" s="178">
        <v>8000000</v>
      </c>
      <c r="AU21" s="32"/>
      <c r="AV21" s="178">
        <v>1700000</v>
      </c>
      <c r="AW21" s="32"/>
      <c r="AX21" s="4"/>
    </row>
    <row r="22" spans="2:53" ht="12.75" customHeight="1" x14ac:dyDescent="0.15">
      <c r="B22" s="5" t="s">
        <v>61</v>
      </c>
      <c r="D22" s="32">
        <v>0</v>
      </c>
      <c r="E22" s="30"/>
      <c r="F22" s="32">
        <v>-100000</v>
      </c>
      <c r="G22" s="32">
        <v>-200000</v>
      </c>
      <c r="H22" s="32">
        <v>-200000</v>
      </c>
      <c r="I22" s="32">
        <v>-200000</v>
      </c>
      <c r="J22" s="30"/>
      <c r="K22" s="32">
        <v>-600000</v>
      </c>
      <c r="L22" s="30"/>
      <c r="M22" s="32">
        <v>-200000</v>
      </c>
      <c r="N22" s="32">
        <v>-300000</v>
      </c>
      <c r="O22" s="32">
        <v>-100000</v>
      </c>
      <c r="P22" s="32">
        <v>-200000</v>
      </c>
      <c r="Q22" s="32"/>
      <c r="R22" s="32">
        <v>-800000</v>
      </c>
      <c r="S22" s="32"/>
      <c r="T22" s="32">
        <v>-209961.65</v>
      </c>
      <c r="U22" s="32">
        <v>-200000</v>
      </c>
      <c r="V22" s="32">
        <v>-200000</v>
      </c>
      <c r="W22" s="32">
        <v>-400000</v>
      </c>
      <c r="X22" s="32"/>
      <c r="Y22" s="32">
        <v>-1000000</v>
      </c>
      <c r="Z22" s="32"/>
      <c r="AA22" s="32">
        <v>-300000</v>
      </c>
      <c r="AB22" s="32">
        <v>-500000</v>
      </c>
      <c r="AC22" s="32">
        <v>-400000</v>
      </c>
      <c r="AD22" s="32">
        <v>-400000</v>
      </c>
      <c r="AE22" s="32"/>
      <c r="AF22" s="32">
        <v>-1600000</v>
      </c>
      <c r="AG22" s="32"/>
      <c r="AH22" s="32">
        <v>-500000</v>
      </c>
      <c r="AI22" s="32">
        <v>-600000</v>
      </c>
      <c r="AJ22" s="143">
        <v>-1100000</v>
      </c>
      <c r="AK22" s="143">
        <v>-2000000</v>
      </c>
      <c r="AL22" s="143"/>
      <c r="AM22" s="143">
        <v>-4200000</v>
      </c>
      <c r="AN22" s="143"/>
      <c r="AO22" s="178">
        <v>-1900000</v>
      </c>
      <c r="AP22" s="178">
        <v>-2300000</v>
      </c>
      <c r="AQ22" s="199">
        <v>-2500000</v>
      </c>
      <c r="AR22" s="178">
        <v>-2900000</v>
      </c>
      <c r="AS22" s="178"/>
      <c r="AT22" s="178">
        <v>-9600000</v>
      </c>
      <c r="AU22" s="32"/>
      <c r="AV22" s="178">
        <v>-2800000</v>
      </c>
      <c r="AW22" s="32"/>
      <c r="AX22" s="4"/>
    </row>
    <row r="23" spans="2:53" ht="12.75" customHeight="1" x14ac:dyDescent="0.15">
      <c r="B23" s="5" t="s">
        <v>62</v>
      </c>
      <c r="D23" s="32">
        <v>0</v>
      </c>
      <c r="E23" s="30"/>
      <c r="F23" s="20">
        <v>0</v>
      </c>
      <c r="G23" s="20">
        <v>0</v>
      </c>
      <c r="H23" s="20">
        <v>300000</v>
      </c>
      <c r="I23" s="20">
        <v>100000</v>
      </c>
      <c r="J23" s="30"/>
      <c r="K23" s="32">
        <v>500000</v>
      </c>
      <c r="L23" s="30"/>
      <c r="M23" s="32">
        <v>100000</v>
      </c>
      <c r="N23" s="32">
        <v>200000</v>
      </c>
      <c r="O23" s="32">
        <v>100000</v>
      </c>
      <c r="P23" s="32">
        <v>400000</v>
      </c>
      <c r="Q23" s="32"/>
      <c r="R23" s="32">
        <v>700000</v>
      </c>
      <c r="S23" s="32"/>
      <c r="T23" s="32">
        <v>200000</v>
      </c>
      <c r="U23" s="32">
        <v>200000</v>
      </c>
      <c r="V23" s="32">
        <v>300000</v>
      </c>
      <c r="W23" s="32">
        <v>-700000</v>
      </c>
      <c r="X23" s="32"/>
      <c r="Y23" s="32">
        <v>0</v>
      </c>
      <c r="Z23" s="32"/>
      <c r="AA23" s="32">
        <v>300000</v>
      </c>
      <c r="AB23" s="32">
        <v>100000</v>
      </c>
      <c r="AC23" s="32">
        <v>0</v>
      </c>
      <c r="AD23" s="32">
        <v>100000</v>
      </c>
      <c r="AE23" s="32"/>
      <c r="AF23" s="32">
        <v>500000</v>
      </c>
      <c r="AG23" s="32"/>
      <c r="AH23" s="32">
        <v>400000</v>
      </c>
      <c r="AI23" s="32">
        <v>100000</v>
      </c>
      <c r="AJ23" s="143">
        <v>-100000</v>
      </c>
      <c r="AK23" s="143">
        <v>200000</v>
      </c>
      <c r="AL23" s="143"/>
      <c r="AM23" s="143">
        <v>700000</v>
      </c>
      <c r="AN23" s="143"/>
      <c r="AO23" s="178">
        <v>400000</v>
      </c>
      <c r="AP23" s="178">
        <v>0</v>
      </c>
      <c r="AQ23" s="199">
        <v>500000</v>
      </c>
      <c r="AR23" s="178">
        <v>500000</v>
      </c>
      <c r="AS23" s="178"/>
      <c r="AT23" s="178">
        <v>1300000</v>
      </c>
      <c r="AU23" s="32"/>
      <c r="AV23" s="178">
        <v>500000</v>
      </c>
      <c r="AW23" s="32"/>
      <c r="AX23" s="4"/>
    </row>
    <row r="24" spans="2:53" ht="12.75" customHeight="1" thickBot="1" x14ac:dyDescent="0.2">
      <c r="B24" s="23" t="s">
        <v>63</v>
      </c>
      <c r="D24" s="21">
        <v>-77200000</v>
      </c>
      <c r="E24" s="71"/>
      <c r="F24" s="21">
        <v>-27500000</v>
      </c>
      <c r="G24" s="21">
        <v>-4400000</v>
      </c>
      <c r="H24" s="21">
        <v>3200000</v>
      </c>
      <c r="I24" s="21">
        <v>-12300000</v>
      </c>
      <c r="J24" s="71"/>
      <c r="K24" s="21">
        <v>-41000000</v>
      </c>
      <c r="L24" s="71"/>
      <c r="M24" s="21">
        <v>-17400000</v>
      </c>
      <c r="N24" s="21">
        <v>-9700000</v>
      </c>
      <c r="O24" s="21">
        <v>-24800000</v>
      </c>
      <c r="P24" s="21">
        <v>-26300000</v>
      </c>
      <c r="Q24" s="18"/>
      <c r="R24" s="21">
        <v>-78200000</v>
      </c>
      <c r="S24" s="18"/>
      <c r="T24" s="21">
        <v>-29486754.189859334</v>
      </c>
      <c r="U24" s="21">
        <v>-24500000</v>
      </c>
      <c r="V24" s="21">
        <v>-23700000</v>
      </c>
      <c r="W24" s="21">
        <v>-24500000</v>
      </c>
      <c r="X24" s="18"/>
      <c r="Y24" s="21">
        <v>-102100000</v>
      </c>
      <c r="Z24" s="18"/>
      <c r="AA24" s="21">
        <v>-18200000</v>
      </c>
      <c r="AB24" s="21">
        <v>-15600000</v>
      </c>
      <c r="AC24" s="21">
        <v>-18200000</v>
      </c>
      <c r="AD24" s="21">
        <v>-23200000</v>
      </c>
      <c r="AE24" s="18"/>
      <c r="AF24" s="21">
        <v>-75300000</v>
      </c>
      <c r="AG24" s="18"/>
      <c r="AH24" s="21">
        <v>-20500000</v>
      </c>
      <c r="AI24" s="21">
        <v>-17100000</v>
      </c>
      <c r="AJ24" s="130">
        <v>-16000000</v>
      </c>
      <c r="AK24" s="130">
        <v>-26100000</v>
      </c>
      <c r="AL24" s="155"/>
      <c r="AM24" s="130">
        <v>-79700000</v>
      </c>
      <c r="AN24" s="155"/>
      <c r="AO24" s="181">
        <v>-14800000</v>
      </c>
      <c r="AP24" s="181">
        <v>-7300000</v>
      </c>
      <c r="AQ24" s="194">
        <v>-24500000</v>
      </c>
      <c r="AR24" s="181">
        <v>-19600000</v>
      </c>
      <c r="AS24" s="212"/>
      <c r="AT24" s="181">
        <v>-66100000</v>
      </c>
      <c r="AU24" s="18"/>
      <c r="AV24" s="181">
        <v>-10900000</v>
      </c>
      <c r="AW24" s="18"/>
      <c r="AX24" s="4"/>
      <c r="AZ24" s="161"/>
    </row>
    <row r="25" spans="2:53" ht="12.75" customHeight="1" thickTop="1" x14ac:dyDescent="0.15">
      <c r="B25" s="23"/>
      <c r="D25" s="71"/>
      <c r="E25" s="71"/>
      <c r="F25" s="71"/>
      <c r="G25" s="71"/>
      <c r="H25" s="71"/>
      <c r="I25" s="71"/>
      <c r="J25" s="71"/>
      <c r="K25" s="71"/>
      <c r="L25" s="71"/>
      <c r="M25" s="71"/>
      <c r="W25" s="34"/>
      <c r="AF25" s="76"/>
      <c r="AG25" s="32"/>
      <c r="AU25" s="32"/>
      <c r="AW25" s="32"/>
      <c r="AX25" s="4"/>
      <c r="AZ25" s="161"/>
    </row>
    <row r="26" spans="2:53" ht="12.75" customHeight="1" x14ac:dyDescent="0.15">
      <c r="B26" s="23" t="s">
        <v>64</v>
      </c>
      <c r="D26" s="77">
        <v>-4.2</v>
      </c>
      <c r="E26" s="71"/>
      <c r="F26" s="77">
        <v>-1.3</v>
      </c>
      <c r="G26" s="77">
        <v>-0.21</v>
      </c>
      <c r="H26" s="77">
        <v>0.15</v>
      </c>
      <c r="I26" s="77">
        <v>-0.56000000000000005</v>
      </c>
      <c r="J26" s="71"/>
      <c r="K26" s="77">
        <v>-1.9</v>
      </c>
      <c r="L26" s="71"/>
      <c r="M26" s="77">
        <v>-0.51</v>
      </c>
      <c r="N26" s="77">
        <v>-0.06</v>
      </c>
      <c r="O26" s="77">
        <v>-0.16</v>
      </c>
      <c r="P26" s="77">
        <v>-0.17</v>
      </c>
      <c r="Q26" s="77"/>
      <c r="R26" s="77">
        <v>-0.62</v>
      </c>
      <c r="S26" s="77"/>
      <c r="T26" s="77">
        <v>-0.19</v>
      </c>
      <c r="U26" s="77">
        <v>-0.15634971282705806</v>
      </c>
      <c r="V26" s="77">
        <v>-0.15</v>
      </c>
      <c r="W26" s="77">
        <v>-0.16</v>
      </c>
      <c r="X26" s="77"/>
      <c r="Y26" s="77">
        <v>-0.65</v>
      </c>
      <c r="Z26" s="77"/>
      <c r="AA26" s="77">
        <v>-0.11</v>
      </c>
      <c r="AB26" s="77">
        <v>-0.1</v>
      </c>
      <c r="AC26" s="77">
        <v>-0.11</v>
      </c>
      <c r="AD26" s="77">
        <v>-0.14000000000000001</v>
      </c>
      <c r="AE26" s="77"/>
      <c r="AF26" s="77">
        <v>-0.47</v>
      </c>
      <c r="AG26" s="32"/>
      <c r="AH26" s="77">
        <v>-0.13</v>
      </c>
      <c r="AI26" s="78">
        <v>-0.1</v>
      </c>
      <c r="AJ26" s="68">
        <v>-0.1</v>
      </c>
      <c r="AK26" s="68">
        <v>-0.16</v>
      </c>
      <c r="AL26" s="68"/>
      <c r="AM26" s="68">
        <v>-0.48</v>
      </c>
      <c r="AN26" s="68"/>
      <c r="AO26" s="185">
        <v>-0.09</v>
      </c>
      <c r="AP26" s="68">
        <v>-0.04</v>
      </c>
      <c r="AQ26" s="219">
        <v>-0.14000000000000001</v>
      </c>
      <c r="AR26" s="68">
        <v>-0.11</v>
      </c>
      <c r="AS26" s="68"/>
      <c r="AT26" s="68">
        <v>-0.39</v>
      </c>
      <c r="AU26" s="32"/>
      <c r="AV26" s="68">
        <v>-0.06</v>
      </c>
      <c r="AW26" s="32"/>
      <c r="AX26" s="4"/>
    </row>
    <row r="27" spans="2:53" ht="12.75" customHeight="1" x14ac:dyDescent="0.15">
      <c r="B27" s="23" t="s">
        <v>65</v>
      </c>
      <c r="D27" s="77">
        <v>-4.2</v>
      </c>
      <c r="E27" s="71"/>
      <c r="F27" s="77">
        <v>-1.3</v>
      </c>
      <c r="G27" s="77">
        <v>-0.21</v>
      </c>
      <c r="H27" s="77">
        <v>0.02</v>
      </c>
      <c r="I27" s="77">
        <v>-0.56000000000000005</v>
      </c>
      <c r="J27" s="71"/>
      <c r="K27" s="77">
        <v>-1.9</v>
      </c>
      <c r="L27" s="71"/>
      <c r="M27" s="77">
        <v>-0.51</v>
      </c>
      <c r="N27" s="77">
        <v>-0.06</v>
      </c>
      <c r="O27" s="77">
        <v>-0.16</v>
      </c>
      <c r="P27" s="77">
        <v>-0.17</v>
      </c>
      <c r="Q27" s="77"/>
      <c r="R27" s="77">
        <v>-0.62</v>
      </c>
      <c r="S27" s="77"/>
      <c r="T27" s="77">
        <v>-0.19</v>
      </c>
      <c r="U27" s="77">
        <v>-0.15634971282705806</v>
      </c>
      <c r="V27" s="77">
        <v>-0.15</v>
      </c>
      <c r="W27" s="77">
        <v>-0.16</v>
      </c>
      <c r="X27" s="77"/>
      <c r="Y27" s="77">
        <v>-0.65</v>
      </c>
      <c r="Z27" s="77"/>
      <c r="AA27" s="77">
        <v>-0.11</v>
      </c>
      <c r="AB27" s="77">
        <v>-0.1</v>
      </c>
      <c r="AC27" s="77">
        <v>-0.11</v>
      </c>
      <c r="AD27" s="77">
        <v>-0.14000000000000001</v>
      </c>
      <c r="AE27" s="77"/>
      <c r="AF27" s="77">
        <v>-0.47</v>
      </c>
      <c r="AG27" s="32"/>
      <c r="AH27" s="77">
        <v>-0.13</v>
      </c>
      <c r="AI27" s="78">
        <v>-0.1</v>
      </c>
      <c r="AJ27" s="68">
        <v>-0.1</v>
      </c>
      <c r="AK27" s="68">
        <v>-0.16</v>
      </c>
      <c r="AL27" s="68"/>
      <c r="AM27" s="68">
        <v>-0.48</v>
      </c>
      <c r="AN27" s="68"/>
      <c r="AO27" s="185">
        <v>-0.09</v>
      </c>
      <c r="AP27" s="68">
        <v>-0.04</v>
      </c>
      <c r="AQ27" s="219">
        <v>-0.14000000000000001</v>
      </c>
      <c r="AR27" s="68">
        <v>-0.11</v>
      </c>
      <c r="AS27" s="68"/>
      <c r="AT27" s="68">
        <v>-0.39</v>
      </c>
      <c r="AU27" s="32"/>
      <c r="AV27" s="68">
        <v>-0.06</v>
      </c>
      <c r="AW27" s="32"/>
      <c r="AX27" s="4"/>
    </row>
    <row r="28" spans="2:53" ht="12.75" customHeight="1" x14ac:dyDescent="0.15">
      <c r="B28" s="23" t="s">
        <v>66</v>
      </c>
      <c r="D28" s="32">
        <v>18400000</v>
      </c>
      <c r="E28" s="71"/>
      <c r="F28" s="32">
        <v>21200000</v>
      </c>
      <c r="G28" s="32">
        <v>21400000</v>
      </c>
      <c r="H28" s="32">
        <v>21700000</v>
      </c>
      <c r="I28" s="32">
        <v>22100000</v>
      </c>
      <c r="J28" s="71"/>
      <c r="K28" s="32">
        <v>21600000</v>
      </c>
      <c r="L28" s="71"/>
      <c r="M28" s="32">
        <v>34300000</v>
      </c>
      <c r="N28" s="32">
        <v>154600000</v>
      </c>
      <c r="O28" s="32">
        <v>155000000</v>
      </c>
      <c r="P28" s="32">
        <v>155800000</v>
      </c>
      <c r="Q28" s="32"/>
      <c r="R28" s="32">
        <v>125300000</v>
      </c>
      <c r="S28" s="32"/>
      <c r="T28" s="32">
        <v>156100000</v>
      </c>
      <c r="U28" s="32">
        <v>156700000</v>
      </c>
      <c r="V28" s="32">
        <v>157300000</v>
      </c>
      <c r="W28" s="32">
        <v>157700000</v>
      </c>
      <c r="X28" s="32"/>
      <c r="Y28" s="32">
        <v>157000000</v>
      </c>
      <c r="Z28" s="32"/>
      <c r="AA28" s="32">
        <v>158700000</v>
      </c>
      <c r="AB28" s="32">
        <v>159500000</v>
      </c>
      <c r="AC28" s="32">
        <v>160400000</v>
      </c>
      <c r="AD28" s="32">
        <v>161200000</v>
      </c>
      <c r="AE28" s="32"/>
      <c r="AF28" s="32">
        <v>160000000</v>
      </c>
      <c r="AG28" s="32"/>
      <c r="AH28" s="32">
        <v>162900000</v>
      </c>
      <c r="AI28" s="35">
        <v>164400000</v>
      </c>
      <c r="AJ28" s="143">
        <v>165700000</v>
      </c>
      <c r="AK28" s="143">
        <v>166500000</v>
      </c>
      <c r="AL28" s="143"/>
      <c r="AM28" s="143">
        <v>164900000</v>
      </c>
      <c r="AN28" s="143"/>
      <c r="AO28" s="186">
        <v>168300000</v>
      </c>
      <c r="AP28" s="143">
        <v>170472000</v>
      </c>
      <c r="AQ28" s="204">
        <v>171348000</v>
      </c>
      <c r="AR28" s="178">
        <v>172100000</v>
      </c>
      <c r="AS28" s="178"/>
      <c r="AT28" s="178">
        <v>170600000</v>
      </c>
      <c r="AU28" s="32"/>
      <c r="AV28" s="178">
        <v>173400000</v>
      </c>
      <c r="AW28" s="32"/>
      <c r="AX28" s="4"/>
    </row>
    <row r="29" spans="2:53" ht="12.75" customHeight="1" x14ac:dyDescent="0.15">
      <c r="B29" s="23" t="s">
        <v>67</v>
      </c>
      <c r="D29" s="32">
        <v>18400000</v>
      </c>
      <c r="E29" s="71"/>
      <c r="F29" s="32">
        <v>21200000</v>
      </c>
      <c r="G29" s="32">
        <v>21400000</v>
      </c>
      <c r="H29" s="32">
        <v>139200000</v>
      </c>
      <c r="I29" s="32">
        <v>22100000</v>
      </c>
      <c r="J29" s="71"/>
      <c r="K29" s="32">
        <v>21600000</v>
      </c>
      <c r="L29" s="71"/>
      <c r="M29" s="32">
        <v>34300000</v>
      </c>
      <c r="N29" s="32">
        <v>154600000</v>
      </c>
      <c r="O29" s="32">
        <v>155000000</v>
      </c>
      <c r="P29" s="32">
        <v>155800000</v>
      </c>
      <c r="Q29" s="32"/>
      <c r="R29" s="32">
        <v>125300000</v>
      </c>
      <c r="S29" s="32"/>
      <c r="T29" s="32">
        <v>156100000</v>
      </c>
      <c r="U29" s="32">
        <v>156700000</v>
      </c>
      <c r="V29" s="32">
        <v>157300000</v>
      </c>
      <c r="W29" s="32">
        <v>157700000</v>
      </c>
      <c r="X29" s="32"/>
      <c r="Y29" s="32">
        <v>157000000</v>
      </c>
      <c r="Z29" s="32"/>
      <c r="AA29" s="32">
        <v>158700000</v>
      </c>
      <c r="AB29" s="32">
        <v>159500000</v>
      </c>
      <c r="AC29" s="32">
        <v>160400000</v>
      </c>
      <c r="AD29" s="32">
        <v>161200000</v>
      </c>
      <c r="AE29" s="32"/>
      <c r="AF29" s="32">
        <v>160000000</v>
      </c>
      <c r="AG29" s="32"/>
      <c r="AH29" s="32">
        <v>162900000</v>
      </c>
      <c r="AI29" s="35">
        <v>164400000</v>
      </c>
      <c r="AJ29" s="143">
        <v>165700000</v>
      </c>
      <c r="AK29" s="143">
        <v>166500000</v>
      </c>
      <c r="AL29" s="143"/>
      <c r="AM29" s="143">
        <v>164900000</v>
      </c>
      <c r="AN29" s="143"/>
      <c r="AO29" s="186">
        <v>168300000</v>
      </c>
      <c r="AP29" s="143">
        <v>170472000</v>
      </c>
      <c r="AQ29" s="204">
        <v>171348000</v>
      </c>
      <c r="AR29" s="178">
        <v>172100000</v>
      </c>
      <c r="AS29" s="178"/>
      <c r="AT29" s="178">
        <v>170600000</v>
      </c>
      <c r="AU29" s="32"/>
      <c r="AV29" s="178">
        <v>173400000</v>
      </c>
      <c r="AW29" s="32"/>
      <c r="AX29" s="4"/>
    </row>
    <row r="30" spans="2:53" ht="12.75" customHeight="1" x14ac:dyDescent="0.15">
      <c r="B30" s="23"/>
      <c r="D30" s="8"/>
      <c r="E30" s="71"/>
      <c r="F30" s="71"/>
      <c r="G30" s="71"/>
      <c r="H30" s="71"/>
      <c r="I30" s="71"/>
      <c r="J30" s="71"/>
      <c r="K30" s="71"/>
      <c r="L30" s="71"/>
      <c r="M30" s="71"/>
      <c r="AG30" s="32"/>
      <c r="AU30" s="32"/>
      <c r="AW30" s="32"/>
      <c r="AX30" s="4"/>
    </row>
    <row r="31" spans="2:53" ht="12.75" customHeight="1" x14ac:dyDescent="0.15">
      <c r="D31" s="79">
        <v>2019</v>
      </c>
      <c r="E31" s="80"/>
      <c r="F31" s="80" t="s">
        <v>47</v>
      </c>
      <c r="G31" s="80" t="s">
        <v>48</v>
      </c>
      <c r="H31" s="80" t="s">
        <v>49</v>
      </c>
      <c r="I31" s="80" t="s">
        <v>4</v>
      </c>
      <c r="J31" s="80"/>
      <c r="K31" s="79">
        <v>2020</v>
      </c>
      <c r="L31" s="80"/>
      <c r="M31" s="80" t="s">
        <v>5</v>
      </c>
      <c r="N31" s="80" t="s">
        <v>6</v>
      </c>
      <c r="O31" s="80" t="s">
        <v>7</v>
      </c>
      <c r="P31" s="80" t="s">
        <v>8</v>
      </c>
      <c r="Q31" s="80"/>
      <c r="R31" s="79">
        <v>2021</v>
      </c>
      <c r="S31" s="80"/>
      <c r="T31" s="80" t="s">
        <v>9</v>
      </c>
      <c r="U31" s="80" t="s">
        <v>10</v>
      </c>
      <c r="V31" s="80" t="s">
        <v>11</v>
      </c>
      <c r="W31" s="80" t="s">
        <v>12</v>
      </c>
      <c r="X31" s="80"/>
      <c r="Y31" s="79">
        <v>2022</v>
      </c>
      <c r="Z31" s="80"/>
      <c r="AA31" s="80" t="s">
        <v>13</v>
      </c>
      <c r="AB31" s="80" t="s">
        <v>14</v>
      </c>
      <c r="AC31" s="80" t="s">
        <v>15</v>
      </c>
      <c r="AD31" s="80" t="s">
        <v>16</v>
      </c>
      <c r="AE31" s="14"/>
      <c r="AF31" s="79">
        <v>2023</v>
      </c>
      <c r="AG31" s="32"/>
      <c r="AH31" s="80" t="s">
        <v>14</v>
      </c>
      <c r="AI31" s="80" t="s">
        <v>18</v>
      </c>
      <c r="AJ31" s="14"/>
      <c r="AK31" s="14"/>
      <c r="AL31" s="14"/>
      <c r="AM31" s="14"/>
      <c r="AN31" s="14"/>
      <c r="AO31" s="14"/>
      <c r="AP31" s="14"/>
      <c r="AQ31" s="14"/>
      <c r="AR31" s="14"/>
      <c r="AS31" s="14"/>
      <c r="AT31" s="14"/>
      <c r="AU31" s="32"/>
      <c r="AV31" s="14"/>
      <c r="AW31" s="32"/>
      <c r="AX31" s="4"/>
    </row>
    <row r="32" spans="2:53" ht="12.75" customHeight="1" x14ac:dyDescent="0.15">
      <c r="AG32" s="32"/>
      <c r="AU32" s="32"/>
      <c r="AW32" s="32"/>
      <c r="AX32" s="4"/>
    </row>
    <row r="33" spans="2:50" ht="12.75" customHeight="1" x14ac:dyDescent="0.15">
      <c r="B33" s="3" t="s">
        <v>68</v>
      </c>
      <c r="AG33" s="32"/>
      <c r="AU33" s="32"/>
      <c r="AW33" s="32"/>
      <c r="AX33" s="4"/>
    </row>
    <row r="34" spans="2:50" ht="12.75" customHeight="1" x14ac:dyDescent="0.15">
      <c r="B34" s="73" t="s">
        <v>69</v>
      </c>
      <c r="D34" s="32">
        <v>0</v>
      </c>
      <c r="E34" s="30"/>
      <c r="F34" s="32">
        <v>0</v>
      </c>
      <c r="G34" s="32">
        <v>0</v>
      </c>
      <c r="H34" s="32">
        <v>0</v>
      </c>
      <c r="I34" s="32">
        <v>0</v>
      </c>
      <c r="J34" s="30"/>
      <c r="K34" s="32">
        <v>100000</v>
      </c>
      <c r="L34" s="30"/>
      <c r="M34" s="32">
        <v>100000</v>
      </c>
      <c r="N34" s="32">
        <v>0</v>
      </c>
      <c r="O34" s="32">
        <v>100000</v>
      </c>
      <c r="P34" s="32">
        <v>100000</v>
      </c>
      <c r="Q34" s="32"/>
      <c r="R34" s="32">
        <v>300000</v>
      </c>
      <c r="S34" s="32"/>
      <c r="T34" s="32">
        <v>131174.14000000001</v>
      </c>
      <c r="U34" s="32">
        <v>100000</v>
      </c>
      <c r="V34" s="32">
        <v>200000</v>
      </c>
      <c r="W34" s="32">
        <v>200000</v>
      </c>
      <c r="X34" s="32"/>
      <c r="Y34" s="32">
        <v>637000</v>
      </c>
      <c r="Z34" s="32"/>
      <c r="AA34" s="32">
        <v>200000</v>
      </c>
      <c r="AB34" s="32">
        <v>200000</v>
      </c>
      <c r="AC34" s="32">
        <v>300000</v>
      </c>
      <c r="AD34" s="32">
        <v>300000</v>
      </c>
      <c r="AE34" s="32"/>
      <c r="AF34" s="32">
        <v>1000000</v>
      </c>
      <c r="AG34" s="32"/>
      <c r="AH34" s="32">
        <v>300000</v>
      </c>
      <c r="AI34" s="32">
        <v>200000</v>
      </c>
      <c r="AJ34" s="143">
        <v>300000</v>
      </c>
      <c r="AK34" s="143">
        <v>300000</v>
      </c>
      <c r="AL34" s="143"/>
      <c r="AM34" s="143">
        <v>1100000</v>
      </c>
      <c r="AN34" s="143"/>
      <c r="AO34" s="178">
        <v>300000</v>
      </c>
      <c r="AP34" s="178">
        <v>300000</v>
      </c>
      <c r="AQ34" s="199">
        <v>200000</v>
      </c>
      <c r="AR34" s="178">
        <v>200000</v>
      </c>
      <c r="AS34" s="178"/>
      <c r="AT34" s="178">
        <v>1000000</v>
      </c>
      <c r="AU34" s="32"/>
      <c r="AV34" s="178">
        <v>200000</v>
      </c>
      <c r="AW34" s="32"/>
      <c r="AX34" s="4"/>
    </row>
    <row r="35" spans="2:50" ht="12.75" customHeight="1" x14ac:dyDescent="0.15">
      <c r="B35" s="5" t="s">
        <v>70</v>
      </c>
      <c r="D35" s="32">
        <v>200000</v>
      </c>
      <c r="E35" s="30"/>
      <c r="F35" s="32">
        <v>100000</v>
      </c>
      <c r="G35" s="32">
        <v>100000</v>
      </c>
      <c r="H35" s="32">
        <v>100000</v>
      </c>
      <c r="I35" s="32">
        <v>600000</v>
      </c>
      <c r="J35" s="30"/>
      <c r="K35" s="32">
        <v>900000</v>
      </c>
      <c r="L35" s="30"/>
      <c r="M35" s="32">
        <v>400000</v>
      </c>
      <c r="N35" s="32">
        <v>400000</v>
      </c>
      <c r="O35" s="32">
        <v>1400000</v>
      </c>
      <c r="P35" s="32">
        <v>1300000</v>
      </c>
      <c r="Q35" s="32"/>
      <c r="R35" s="32">
        <v>3500000</v>
      </c>
      <c r="S35" s="32"/>
      <c r="T35" s="32">
        <v>2055604.2746937044</v>
      </c>
      <c r="U35" s="32">
        <v>1800000</v>
      </c>
      <c r="V35" s="32">
        <v>2500000</v>
      </c>
      <c r="W35" s="32">
        <v>3000000</v>
      </c>
      <c r="X35" s="32"/>
      <c r="Y35" s="32">
        <v>940000</v>
      </c>
      <c r="Z35" s="32"/>
      <c r="AA35" s="32">
        <v>2400000</v>
      </c>
      <c r="AB35" s="32">
        <v>2300000</v>
      </c>
      <c r="AC35" s="32">
        <v>3000000</v>
      </c>
      <c r="AD35" s="32">
        <v>3200000</v>
      </c>
      <c r="AE35" s="32"/>
      <c r="AF35" s="32">
        <v>10900000</v>
      </c>
      <c r="AG35" s="32"/>
      <c r="AH35" s="32">
        <v>3400000</v>
      </c>
      <c r="AI35" s="32">
        <v>3800000</v>
      </c>
      <c r="AJ35" s="143">
        <v>4500000</v>
      </c>
      <c r="AK35" s="143">
        <v>4900000</v>
      </c>
      <c r="AL35" s="143"/>
      <c r="AM35" s="143">
        <v>16600000</v>
      </c>
      <c r="AN35" s="143"/>
      <c r="AO35" s="178">
        <v>4300000</v>
      </c>
      <c r="AP35" s="178">
        <v>4100000</v>
      </c>
      <c r="AQ35" s="199">
        <v>3200000</v>
      </c>
      <c r="AR35" s="178">
        <v>3800000</v>
      </c>
      <c r="AS35" s="178"/>
      <c r="AT35" s="178">
        <v>15400000</v>
      </c>
      <c r="AU35" s="32"/>
      <c r="AV35" s="178">
        <v>3500000</v>
      </c>
      <c r="AW35" s="32"/>
      <c r="AX35" s="4"/>
    </row>
    <row r="36" spans="2:50" ht="12.75" customHeight="1" x14ac:dyDescent="0.15">
      <c r="B36" s="5" t="s">
        <v>71</v>
      </c>
      <c r="D36" s="32">
        <v>800000</v>
      </c>
      <c r="E36" s="30"/>
      <c r="F36" s="20">
        <v>2000000</v>
      </c>
      <c r="G36" s="20">
        <v>1000000</v>
      </c>
      <c r="H36" s="20">
        <v>300000</v>
      </c>
      <c r="I36" s="20">
        <v>1500000</v>
      </c>
      <c r="J36" s="30"/>
      <c r="K36" s="32">
        <v>4800000</v>
      </c>
      <c r="L36" s="30"/>
      <c r="M36" s="32">
        <v>2400000</v>
      </c>
      <c r="N36" s="32">
        <v>3300000</v>
      </c>
      <c r="O36" s="32">
        <v>8300000</v>
      </c>
      <c r="P36" s="32">
        <v>5400000</v>
      </c>
      <c r="Q36" s="32"/>
      <c r="R36" s="32">
        <v>19400000</v>
      </c>
      <c r="S36" s="32"/>
      <c r="T36" s="32">
        <v>5727110.9181743674</v>
      </c>
      <c r="U36" s="32">
        <v>6400000</v>
      </c>
      <c r="V36" s="32">
        <v>6900000</v>
      </c>
      <c r="W36" s="32">
        <v>10200000</v>
      </c>
      <c r="X36" s="32"/>
      <c r="Y36" s="32">
        <v>29300000</v>
      </c>
      <c r="Z36" s="32"/>
      <c r="AA36" s="32">
        <v>8900000</v>
      </c>
      <c r="AB36" s="32">
        <v>9400000</v>
      </c>
      <c r="AC36" s="32">
        <v>9500000</v>
      </c>
      <c r="AD36" s="32">
        <v>10000000</v>
      </c>
      <c r="AE36" s="32"/>
      <c r="AF36" s="32">
        <v>37800000</v>
      </c>
      <c r="AG36" s="32"/>
      <c r="AH36" s="32">
        <v>11100000</v>
      </c>
      <c r="AI36" s="32">
        <v>10900000</v>
      </c>
      <c r="AJ36" s="143">
        <v>13400000</v>
      </c>
      <c r="AK36" s="143">
        <v>14700000</v>
      </c>
      <c r="AL36" s="143"/>
      <c r="AM36" s="143">
        <v>50400000</v>
      </c>
      <c r="AN36" s="143"/>
      <c r="AO36" s="178">
        <v>12000000</v>
      </c>
      <c r="AP36" s="178">
        <v>11100000</v>
      </c>
      <c r="AQ36" s="199">
        <v>7900000</v>
      </c>
      <c r="AR36" s="178">
        <v>9500000</v>
      </c>
      <c r="AS36" s="178"/>
      <c r="AT36" s="178">
        <v>40500000</v>
      </c>
      <c r="AU36" s="32"/>
      <c r="AV36" s="178">
        <v>9800000</v>
      </c>
      <c r="AW36" s="32"/>
      <c r="AX36" s="4"/>
    </row>
    <row r="37" spans="2:50" ht="12.75" customHeight="1" thickBot="1" x14ac:dyDescent="0.2">
      <c r="B37" s="3" t="s">
        <v>72</v>
      </c>
      <c r="D37" s="21">
        <v>1000000</v>
      </c>
      <c r="E37" s="71"/>
      <c r="F37" s="21">
        <v>2100000</v>
      </c>
      <c r="G37" s="21">
        <v>1000000</v>
      </c>
      <c r="H37" s="21">
        <v>300000</v>
      </c>
      <c r="I37" s="21">
        <v>2200000</v>
      </c>
      <c r="J37" s="71"/>
      <c r="K37" s="21">
        <v>5700000</v>
      </c>
      <c r="L37" s="71"/>
      <c r="M37" s="21">
        <v>2900000</v>
      </c>
      <c r="N37" s="21">
        <v>3800000</v>
      </c>
      <c r="O37" s="21">
        <v>9800000</v>
      </c>
      <c r="P37" s="21">
        <v>6800000</v>
      </c>
      <c r="Q37" s="18"/>
      <c r="R37" s="21">
        <v>23200000</v>
      </c>
      <c r="S37" s="18"/>
      <c r="T37" s="21">
        <v>7913889.3328680713</v>
      </c>
      <c r="U37" s="21">
        <v>8300000</v>
      </c>
      <c r="V37" s="21">
        <v>9600000</v>
      </c>
      <c r="W37" s="21">
        <v>13400000</v>
      </c>
      <c r="X37" s="18"/>
      <c r="Y37" s="21">
        <v>39213889.332868069</v>
      </c>
      <c r="Z37" s="18"/>
      <c r="AA37" s="21">
        <v>11500000</v>
      </c>
      <c r="AB37" s="21">
        <v>11900000</v>
      </c>
      <c r="AC37" s="21">
        <v>12900000</v>
      </c>
      <c r="AD37" s="21">
        <v>13400000</v>
      </c>
      <c r="AE37" s="18"/>
      <c r="AF37" s="21">
        <v>49700000</v>
      </c>
      <c r="AG37" s="32"/>
      <c r="AH37" s="21">
        <v>14800000</v>
      </c>
      <c r="AI37" s="21">
        <v>15000000</v>
      </c>
      <c r="AJ37" s="130">
        <v>18300000</v>
      </c>
      <c r="AK37" s="130">
        <v>20000000</v>
      </c>
      <c r="AL37" s="155"/>
      <c r="AM37" s="130">
        <v>68000000</v>
      </c>
      <c r="AN37" s="155"/>
      <c r="AO37" s="181">
        <v>16600000</v>
      </c>
      <c r="AP37" s="181">
        <v>15500000</v>
      </c>
      <c r="AQ37" s="194">
        <v>11300000</v>
      </c>
      <c r="AR37" s="181">
        <v>13500000</v>
      </c>
      <c r="AS37" s="212"/>
      <c r="AT37" s="181">
        <v>56900000</v>
      </c>
      <c r="AU37" s="32"/>
      <c r="AV37" s="181">
        <v>13500000</v>
      </c>
      <c r="AW37" s="32"/>
      <c r="AX37" s="4"/>
    </row>
    <row r="38" spans="2:50" ht="12.75" customHeight="1" thickTop="1" x14ac:dyDescent="0.15">
      <c r="AG38" s="32"/>
      <c r="AU38" s="32"/>
      <c r="AW38" s="32"/>
      <c r="AX38" s="4"/>
    </row>
    <row r="39" spans="2:50" ht="12.75" customHeight="1" x14ac:dyDescent="0.15">
      <c r="B39" s="3" t="s">
        <v>73</v>
      </c>
      <c r="AG39" s="32"/>
      <c r="AU39" s="32"/>
      <c r="AW39" s="32"/>
      <c r="AX39" s="4"/>
    </row>
    <row r="40" spans="2:50" ht="12.75" customHeight="1" x14ac:dyDescent="0.15">
      <c r="B40" s="5" t="s">
        <v>71</v>
      </c>
      <c r="D40" s="32">
        <v>0</v>
      </c>
      <c r="E40" s="30"/>
      <c r="F40" s="32">
        <v>0</v>
      </c>
      <c r="G40" s="32">
        <v>0</v>
      </c>
      <c r="H40" s="32">
        <v>-2600000</v>
      </c>
      <c r="I40" s="32">
        <v>-500000</v>
      </c>
      <c r="J40" s="30"/>
      <c r="K40" s="32">
        <v>-3100000</v>
      </c>
      <c r="L40" s="30"/>
      <c r="M40" s="32">
        <v>0</v>
      </c>
      <c r="N40" s="32">
        <v>0</v>
      </c>
      <c r="O40" s="32">
        <v>0</v>
      </c>
      <c r="P40" s="32">
        <v>0</v>
      </c>
      <c r="Q40" s="32"/>
      <c r="R40" s="32">
        <v>0</v>
      </c>
      <c r="S40" s="32"/>
      <c r="T40" s="32">
        <v>200000</v>
      </c>
      <c r="U40" s="32">
        <v>0</v>
      </c>
      <c r="V40" s="32">
        <v>0</v>
      </c>
      <c r="W40" s="32">
        <v>-1800000</v>
      </c>
      <c r="X40" s="32"/>
      <c r="Y40" s="32">
        <v>-1600000</v>
      </c>
      <c r="Z40" s="32"/>
      <c r="AA40" s="32">
        <v>0</v>
      </c>
      <c r="AB40" s="32">
        <v>0</v>
      </c>
      <c r="AC40" s="32">
        <v>0</v>
      </c>
      <c r="AD40" s="32">
        <v>0</v>
      </c>
      <c r="AE40" s="32"/>
      <c r="AF40" s="32">
        <v>0</v>
      </c>
      <c r="AG40" s="32"/>
      <c r="AH40" s="32">
        <v>0</v>
      </c>
      <c r="AI40" s="32">
        <v>0</v>
      </c>
      <c r="AJ40" s="143">
        <v>0</v>
      </c>
      <c r="AK40" s="143">
        <v>0</v>
      </c>
      <c r="AL40" s="143"/>
      <c r="AM40" s="143">
        <v>0</v>
      </c>
      <c r="AN40" s="143"/>
      <c r="AO40" s="178">
        <v>0</v>
      </c>
      <c r="AP40" s="178">
        <v>0</v>
      </c>
      <c r="AQ40" s="199">
        <v>0</v>
      </c>
      <c r="AR40" s="178">
        <v>0</v>
      </c>
      <c r="AS40" s="178"/>
      <c r="AT40" s="178">
        <v>0</v>
      </c>
      <c r="AU40" s="32"/>
      <c r="AV40" s="178">
        <v>0</v>
      </c>
      <c r="AW40" s="32"/>
      <c r="AX40" s="4"/>
    </row>
    <row r="41" spans="2:50" ht="12.75" customHeight="1" x14ac:dyDescent="0.15">
      <c r="AG41" s="32"/>
      <c r="AU41" s="32"/>
      <c r="AW41" s="32"/>
      <c r="AX41" s="4"/>
    </row>
    <row r="42" spans="2:50" ht="12.75" customHeight="1" x14ac:dyDescent="0.15">
      <c r="B42" s="3" t="s">
        <v>74</v>
      </c>
      <c r="AG42" s="32"/>
      <c r="AU42" s="32"/>
      <c r="AW42" s="32"/>
      <c r="AX42" s="4"/>
    </row>
    <row r="43" spans="2:50" ht="12.75" customHeight="1" x14ac:dyDescent="0.15">
      <c r="B43" s="5" t="s">
        <v>75</v>
      </c>
      <c r="D43" s="32">
        <v>100000</v>
      </c>
      <c r="E43" s="30"/>
      <c r="F43" s="32">
        <v>600000</v>
      </c>
      <c r="G43" s="32">
        <v>800000</v>
      </c>
      <c r="H43" s="32">
        <v>800000</v>
      </c>
      <c r="I43" s="32">
        <v>800000</v>
      </c>
      <c r="J43" s="30"/>
      <c r="K43" s="32">
        <v>3000000</v>
      </c>
      <c r="L43" s="30"/>
      <c r="M43" s="32">
        <v>800000</v>
      </c>
      <c r="N43" s="32">
        <v>800000</v>
      </c>
      <c r="O43" s="32">
        <v>1200000</v>
      </c>
      <c r="P43" s="32">
        <v>1200000</v>
      </c>
      <c r="Q43" s="32"/>
      <c r="R43" s="32">
        <v>4000000</v>
      </c>
      <c r="S43" s="32"/>
      <c r="T43" s="32">
        <v>1228244.0100000002</v>
      </c>
      <c r="U43" s="32">
        <v>1300000</v>
      </c>
      <c r="V43" s="32">
        <v>1200000</v>
      </c>
      <c r="W43" s="32">
        <v>1200000</v>
      </c>
      <c r="X43" s="32"/>
      <c r="Y43" s="32">
        <v>4900000</v>
      </c>
      <c r="Z43" s="32"/>
      <c r="AA43" s="32">
        <v>1200000</v>
      </c>
      <c r="AB43" s="32">
        <v>1300000</v>
      </c>
      <c r="AC43" s="32">
        <v>1300000</v>
      </c>
      <c r="AD43" s="32">
        <v>1700000</v>
      </c>
      <c r="AE43" s="32"/>
      <c r="AF43" s="32">
        <v>5500000</v>
      </c>
      <c r="AG43" s="32"/>
      <c r="AH43" s="32">
        <v>2200000</v>
      </c>
      <c r="AI43" s="32">
        <v>3000000</v>
      </c>
      <c r="AJ43" s="143">
        <v>3400000</v>
      </c>
      <c r="AK43" s="143">
        <v>3100000</v>
      </c>
      <c r="AL43" s="143"/>
      <c r="AM43" s="143">
        <v>11700000</v>
      </c>
      <c r="AN43" s="143"/>
      <c r="AO43" s="178">
        <v>2800000</v>
      </c>
      <c r="AP43" s="178">
        <v>2600000</v>
      </c>
      <c r="AQ43" s="199">
        <v>2600000</v>
      </c>
      <c r="AR43" s="178">
        <v>2600000</v>
      </c>
      <c r="AS43" s="178"/>
      <c r="AT43" s="178">
        <v>10600000</v>
      </c>
      <c r="AU43" s="32"/>
      <c r="AV43" s="178">
        <v>2600000</v>
      </c>
      <c r="AW43" s="32"/>
      <c r="AX43" s="4"/>
    </row>
    <row r="44" spans="2:50" ht="12.75" customHeight="1" x14ac:dyDescent="0.15">
      <c r="B44" s="5"/>
      <c r="D44" s="32"/>
      <c r="E44" s="30"/>
      <c r="F44" s="32"/>
      <c r="G44" s="32"/>
      <c r="H44" s="32"/>
      <c r="I44" s="32"/>
      <c r="J44" s="30"/>
      <c r="K44" s="32"/>
      <c r="L44" s="30"/>
      <c r="M44" s="32"/>
      <c r="N44" s="32"/>
      <c r="O44" s="32"/>
      <c r="P44" s="32"/>
      <c r="Q44" s="32"/>
      <c r="R44" s="32"/>
      <c r="S44" s="32"/>
      <c r="T44" s="32"/>
      <c r="U44" s="32"/>
      <c r="V44" s="32"/>
      <c r="W44" s="32"/>
      <c r="X44" s="32"/>
      <c r="Y44" s="32"/>
      <c r="Z44" s="32"/>
      <c r="AA44" s="32"/>
      <c r="AB44" s="32"/>
      <c r="AC44" s="32"/>
      <c r="AD44" s="32"/>
      <c r="AE44" s="32"/>
      <c r="AF44" s="32"/>
      <c r="AG44" s="32"/>
      <c r="AH44" s="32"/>
      <c r="AI44" s="32"/>
      <c r="AJ44" s="143"/>
      <c r="AK44" s="143"/>
      <c r="AL44" s="143"/>
      <c r="AM44" s="143"/>
      <c r="AN44" s="143"/>
      <c r="AO44" s="178"/>
      <c r="AP44" s="178"/>
      <c r="AQ44" s="199"/>
      <c r="AR44" s="178"/>
      <c r="AS44" s="178"/>
      <c r="AT44" s="178"/>
      <c r="AU44" s="32"/>
      <c r="AV44" s="178"/>
      <c r="AW44" s="32"/>
      <c r="AX44" s="4"/>
    </row>
    <row r="45" spans="2:50" ht="12.75" customHeight="1" x14ac:dyDescent="0.15">
      <c r="B45" s="3" t="s">
        <v>76</v>
      </c>
      <c r="D45" s="32"/>
      <c r="E45" s="30"/>
      <c r="F45" s="32"/>
      <c r="G45" s="32"/>
      <c r="H45" s="32"/>
      <c r="I45" s="32"/>
      <c r="J45" s="30"/>
      <c r="K45" s="32"/>
      <c r="L45" s="30"/>
      <c r="M45" s="32"/>
      <c r="N45" s="32"/>
      <c r="O45" s="32"/>
      <c r="P45" s="32"/>
      <c r="Q45" s="32"/>
      <c r="R45" s="32"/>
      <c r="S45" s="32"/>
      <c r="T45" s="32"/>
      <c r="U45" s="32"/>
      <c r="V45" s="32"/>
      <c r="W45" s="32"/>
      <c r="X45" s="32"/>
      <c r="Y45" s="32"/>
      <c r="Z45" s="32"/>
      <c r="AA45" s="32"/>
      <c r="AB45" s="32"/>
      <c r="AC45" s="32"/>
      <c r="AD45" s="32"/>
      <c r="AE45" s="32"/>
      <c r="AF45" s="32"/>
      <c r="AG45" s="32"/>
      <c r="AH45" s="32"/>
      <c r="AI45" s="32"/>
      <c r="AJ45" s="143"/>
      <c r="AK45" s="143"/>
      <c r="AL45" s="143"/>
      <c r="AM45" s="143"/>
      <c r="AN45" s="143"/>
      <c r="AO45" s="178"/>
      <c r="AP45" s="178"/>
      <c r="AQ45" s="199"/>
      <c r="AR45" s="178"/>
      <c r="AS45" s="178"/>
      <c r="AT45" s="178"/>
      <c r="AU45" s="32"/>
      <c r="AV45" s="178"/>
      <c r="AW45" s="32"/>
      <c r="AX45" s="4"/>
    </row>
    <row r="46" spans="2:50" ht="12.75" customHeight="1" x14ac:dyDescent="0.15">
      <c r="B46" s="5" t="s">
        <v>75</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32">
        <v>200000</v>
      </c>
      <c r="AC46" s="32">
        <v>500000</v>
      </c>
      <c r="AD46" s="32">
        <v>800000</v>
      </c>
      <c r="AE46" s="32"/>
      <c r="AF46" s="32">
        <v>1800000</v>
      </c>
      <c r="AG46" s="32"/>
      <c r="AH46" s="32">
        <v>900000</v>
      </c>
      <c r="AI46" s="32">
        <v>1000000</v>
      </c>
      <c r="AJ46" s="143">
        <v>1200000</v>
      </c>
      <c r="AK46" s="143">
        <v>1500000</v>
      </c>
      <c r="AL46" s="143"/>
      <c r="AM46" s="143">
        <v>4700000</v>
      </c>
      <c r="AN46" s="143"/>
      <c r="AO46" s="178">
        <v>1500000</v>
      </c>
      <c r="AP46" s="178">
        <v>1500000</v>
      </c>
      <c r="AQ46" s="199">
        <v>1600000</v>
      </c>
      <c r="AR46" s="178">
        <v>1600000</v>
      </c>
      <c r="AS46" s="178"/>
      <c r="AT46" s="178">
        <v>6200000</v>
      </c>
      <c r="AU46" s="32"/>
      <c r="AV46" s="178">
        <v>1500000</v>
      </c>
      <c r="AW46" s="32"/>
      <c r="AX46" s="4"/>
    </row>
    <row r="47" spans="2:50" ht="12.75" customHeight="1" x14ac:dyDescent="0.15">
      <c r="B47" s="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143"/>
      <c r="AK47" s="143"/>
      <c r="AL47" s="143"/>
      <c r="AM47" s="143"/>
      <c r="AN47" s="143"/>
      <c r="AO47" s="178"/>
      <c r="AP47" s="178"/>
      <c r="AQ47" s="199"/>
      <c r="AR47" s="178"/>
      <c r="AS47" s="178"/>
      <c r="AT47" s="178"/>
      <c r="AU47" s="32"/>
      <c r="AV47" s="178"/>
      <c r="AW47" s="32"/>
      <c r="AX47" s="4"/>
    </row>
    <row r="48" spans="2:50" ht="12.75" customHeight="1" x14ac:dyDescent="0.15">
      <c r="B48" s="3" t="s">
        <v>77</v>
      </c>
      <c r="D48" s="32"/>
      <c r="E48" s="30"/>
      <c r="F48" s="32"/>
      <c r="G48" s="32"/>
      <c r="H48" s="32"/>
      <c r="I48" s="32"/>
      <c r="J48" s="30"/>
      <c r="K48" s="32"/>
      <c r="L48" s="30"/>
      <c r="M48" s="32"/>
      <c r="N48" s="32"/>
      <c r="O48" s="32"/>
      <c r="P48" s="32"/>
      <c r="Q48" s="32"/>
      <c r="R48" s="32"/>
      <c r="S48" s="32"/>
      <c r="T48" s="32"/>
      <c r="U48" s="32"/>
      <c r="V48" s="32"/>
      <c r="W48" s="32"/>
      <c r="X48" s="32"/>
      <c r="Y48" s="32"/>
      <c r="Z48" s="32"/>
      <c r="AA48" s="32"/>
      <c r="AB48" s="32"/>
      <c r="AC48" s="32"/>
      <c r="AD48" s="32"/>
      <c r="AE48" s="32"/>
      <c r="AF48" s="32"/>
      <c r="AG48" s="32"/>
      <c r="AH48" s="32"/>
      <c r="AI48" s="32"/>
      <c r="AJ48" s="143"/>
      <c r="AK48" s="143"/>
      <c r="AL48" s="143"/>
      <c r="AM48" s="143"/>
      <c r="AN48" s="143"/>
      <c r="AO48" s="178"/>
      <c r="AP48" s="178"/>
      <c r="AQ48" s="199"/>
      <c r="AR48" s="178"/>
      <c r="AS48" s="178"/>
      <c r="AT48" s="178"/>
      <c r="AU48" s="32"/>
      <c r="AV48" s="178"/>
      <c r="AW48" s="32"/>
      <c r="AX48" s="4"/>
    </row>
    <row r="49" spans="1:77" ht="12.75" customHeight="1" x14ac:dyDescent="0.15">
      <c r="B49" s="5" t="s">
        <v>71</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0</v>
      </c>
      <c r="W49" s="32">
        <v>0</v>
      </c>
      <c r="X49" s="32"/>
      <c r="Y49" s="32">
        <v>0</v>
      </c>
      <c r="Z49" s="32"/>
      <c r="AA49" s="32">
        <v>200000</v>
      </c>
      <c r="AB49" s="32">
        <v>300000</v>
      </c>
      <c r="AC49" s="32">
        <v>100000</v>
      </c>
      <c r="AD49" s="32">
        <v>600000</v>
      </c>
      <c r="AE49" s="32"/>
      <c r="AF49" s="32">
        <v>1200000</v>
      </c>
      <c r="AG49" s="32"/>
      <c r="AH49" s="32">
        <v>2100000</v>
      </c>
      <c r="AI49" s="32">
        <v>1200000</v>
      </c>
      <c r="AJ49" s="143">
        <v>200000</v>
      </c>
      <c r="AK49" s="143">
        <v>400000</v>
      </c>
      <c r="AL49" s="143"/>
      <c r="AM49" s="143">
        <v>4000000</v>
      </c>
      <c r="AN49" s="143"/>
      <c r="AO49" s="178">
        <v>400000</v>
      </c>
      <c r="AP49" s="178">
        <v>0</v>
      </c>
      <c r="AQ49" s="199">
        <v>0</v>
      </c>
      <c r="AR49" s="178">
        <v>0</v>
      </c>
      <c r="AS49" s="178"/>
      <c r="AT49" s="178">
        <v>400000</v>
      </c>
      <c r="AU49" s="32"/>
      <c r="AV49" s="178">
        <v>0</v>
      </c>
      <c r="AW49" s="32"/>
      <c r="AX49" s="4"/>
    </row>
    <row r="50" spans="1:77" ht="12.75" customHeight="1" x14ac:dyDescent="0.15">
      <c r="B50" s="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143"/>
      <c r="AK50" s="143"/>
      <c r="AL50" s="143"/>
      <c r="AM50" s="143"/>
      <c r="AN50" s="143"/>
      <c r="AO50" s="178"/>
      <c r="AP50" s="178"/>
      <c r="AQ50" s="199"/>
      <c r="AR50" s="178"/>
      <c r="AS50" s="178"/>
      <c r="AT50" s="178"/>
      <c r="AU50" s="32"/>
      <c r="AV50" s="178"/>
      <c r="AW50" s="32"/>
      <c r="AX50" s="4"/>
    </row>
    <row r="51" spans="1:77" ht="12.75" customHeight="1" x14ac:dyDescent="0.15">
      <c r="B51" s="205" t="s">
        <v>152</v>
      </c>
      <c r="D51" s="32"/>
      <c r="E51" s="30"/>
      <c r="F51" s="32"/>
      <c r="G51" s="32"/>
      <c r="H51" s="32"/>
      <c r="I51" s="32"/>
      <c r="J51" s="30"/>
      <c r="K51" s="32"/>
      <c r="L51" s="30"/>
      <c r="M51" s="32"/>
      <c r="N51" s="32"/>
      <c r="O51" s="32"/>
      <c r="P51" s="32"/>
      <c r="Q51" s="32"/>
      <c r="R51" s="32"/>
      <c r="S51" s="32"/>
      <c r="T51" s="32"/>
      <c r="U51" s="32"/>
      <c r="V51" s="32"/>
      <c r="W51" s="32"/>
      <c r="X51" s="32"/>
      <c r="Y51" s="32"/>
      <c r="Z51" s="32"/>
      <c r="AA51" s="32"/>
      <c r="AB51" s="32"/>
      <c r="AC51" s="32"/>
      <c r="AD51" s="32"/>
      <c r="AE51" s="32"/>
      <c r="AF51" s="32"/>
      <c r="AG51" s="32"/>
      <c r="AH51" s="32"/>
      <c r="AI51" s="32"/>
      <c r="AJ51" s="143"/>
      <c r="AK51" s="143"/>
      <c r="AL51" s="143"/>
      <c r="AM51" s="143"/>
      <c r="AN51" s="143"/>
      <c r="AO51" s="178"/>
      <c r="AP51" s="178"/>
      <c r="AQ51" s="199"/>
      <c r="AR51" s="178"/>
      <c r="AS51" s="178"/>
      <c r="AT51" s="178"/>
      <c r="AU51" s="32"/>
      <c r="AV51" s="178"/>
      <c r="AW51" s="32"/>
      <c r="AX51" s="4"/>
    </row>
    <row r="52" spans="1:77" ht="12.75" customHeight="1" x14ac:dyDescent="0.15">
      <c r="B52" s="5" t="s">
        <v>78</v>
      </c>
      <c r="D52" s="32">
        <v>0</v>
      </c>
      <c r="E52" s="32">
        <v>0</v>
      </c>
      <c r="F52" s="32">
        <v>0</v>
      </c>
      <c r="G52" s="32">
        <v>0</v>
      </c>
      <c r="H52" s="32">
        <v>0</v>
      </c>
      <c r="I52" s="32">
        <v>0</v>
      </c>
      <c r="J52" s="32">
        <v>0</v>
      </c>
      <c r="K52" s="32">
        <v>0</v>
      </c>
      <c r="L52" s="32">
        <v>0</v>
      </c>
      <c r="M52" s="32">
        <v>0</v>
      </c>
      <c r="N52" s="32">
        <v>0</v>
      </c>
      <c r="O52" s="32">
        <v>0</v>
      </c>
      <c r="P52" s="32">
        <v>0</v>
      </c>
      <c r="Q52" s="32">
        <v>0</v>
      </c>
      <c r="R52" s="32">
        <v>0</v>
      </c>
      <c r="S52" s="32"/>
      <c r="T52" s="32">
        <v>0</v>
      </c>
      <c r="U52" s="32">
        <v>0</v>
      </c>
      <c r="V52" s="32">
        <v>0</v>
      </c>
      <c r="W52" s="32">
        <v>0</v>
      </c>
      <c r="X52" s="32"/>
      <c r="Y52" s="32">
        <v>0</v>
      </c>
      <c r="Z52" s="32"/>
      <c r="AA52" s="32">
        <v>0</v>
      </c>
      <c r="AB52" s="32">
        <v>0</v>
      </c>
      <c r="AC52" s="32">
        <v>0</v>
      </c>
      <c r="AD52" s="32">
        <v>100000</v>
      </c>
      <c r="AE52" s="32"/>
      <c r="AF52" s="32">
        <v>100000</v>
      </c>
      <c r="AG52" s="32"/>
      <c r="AH52" s="32">
        <v>0</v>
      </c>
      <c r="AI52" s="32">
        <v>0</v>
      </c>
      <c r="AJ52" s="143">
        <v>0</v>
      </c>
      <c r="AK52" s="143">
        <v>0</v>
      </c>
      <c r="AL52" s="143"/>
      <c r="AM52" s="143">
        <v>0</v>
      </c>
      <c r="AN52" s="143"/>
      <c r="AO52" s="178">
        <v>0</v>
      </c>
      <c r="AP52" s="178">
        <v>0</v>
      </c>
      <c r="AQ52" s="199">
        <v>0</v>
      </c>
      <c r="AR52" s="178">
        <v>0</v>
      </c>
      <c r="AS52" s="178"/>
      <c r="AT52" s="178">
        <v>0</v>
      </c>
      <c r="AU52" s="32"/>
      <c r="AV52" s="178">
        <v>0</v>
      </c>
      <c r="AW52" s="32"/>
      <c r="AX52" s="4"/>
    </row>
    <row r="53" spans="1:77" ht="12.75" customHeight="1" x14ac:dyDescent="0.15">
      <c r="B53" s="5" t="s">
        <v>70</v>
      </c>
      <c r="D53" s="32">
        <v>0</v>
      </c>
      <c r="E53" s="32">
        <v>0</v>
      </c>
      <c r="F53" s="32">
        <v>0</v>
      </c>
      <c r="G53" s="32">
        <v>0</v>
      </c>
      <c r="H53" s="32">
        <v>0</v>
      </c>
      <c r="I53" s="32">
        <v>0</v>
      </c>
      <c r="J53" s="32">
        <v>0</v>
      </c>
      <c r="K53" s="32">
        <v>0</v>
      </c>
      <c r="L53" s="32">
        <v>0</v>
      </c>
      <c r="M53" s="32">
        <v>0</v>
      </c>
      <c r="N53" s="32">
        <v>0</v>
      </c>
      <c r="O53" s="32">
        <v>0</v>
      </c>
      <c r="P53" s="32">
        <v>0</v>
      </c>
      <c r="Q53" s="32">
        <v>0</v>
      </c>
      <c r="R53" s="32">
        <v>0</v>
      </c>
      <c r="S53" s="32"/>
      <c r="T53" s="32">
        <v>0</v>
      </c>
      <c r="U53" s="32">
        <v>0</v>
      </c>
      <c r="V53" s="32">
        <v>200000</v>
      </c>
      <c r="W53" s="32">
        <v>0</v>
      </c>
      <c r="X53" s="32"/>
      <c r="Y53" s="32">
        <v>200000</v>
      </c>
      <c r="Z53" s="32"/>
      <c r="AA53" s="32">
        <v>0</v>
      </c>
      <c r="AB53" s="32">
        <v>0</v>
      </c>
      <c r="AC53" s="32">
        <v>0</v>
      </c>
      <c r="AD53" s="32">
        <v>0</v>
      </c>
      <c r="AE53" s="32"/>
      <c r="AF53" s="32">
        <v>0</v>
      </c>
      <c r="AG53" s="32"/>
      <c r="AH53" s="32">
        <v>0</v>
      </c>
      <c r="AI53" s="32">
        <v>0</v>
      </c>
      <c r="AJ53" s="143">
        <v>100000</v>
      </c>
      <c r="AK53" s="143">
        <v>0</v>
      </c>
      <c r="AL53" s="143"/>
      <c r="AM53" s="143">
        <v>100000</v>
      </c>
      <c r="AN53" s="143"/>
      <c r="AO53" s="178">
        <v>0</v>
      </c>
      <c r="AP53" s="178">
        <v>0</v>
      </c>
      <c r="AQ53" s="199">
        <v>100000</v>
      </c>
      <c r="AR53" s="178">
        <v>0</v>
      </c>
      <c r="AS53" s="178"/>
      <c r="AT53" s="178">
        <v>100000</v>
      </c>
      <c r="AU53" s="32"/>
      <c r="AV53" s="178">
        <v>100000</v>
      </c>
      <c r="AW53" s="32"/>
      <c r="AX53" s="4"/>
    </row>
    <row r="54" spans="1:77" ht="12.75" customHeight="1" x14ac:dyDescent="0.15">
      <c r="B54" s="5" t="s">
        <v>71</v>
      </c>
      <c r="D54" s="32">
        <v>0</v>
      </c>
      <c r="E54" s="32">
        <v>0</v>
      </c>
      <c r="F54" s="32">
        <v>0</v>
      </c>
      <c r="G54" s="32">
        <v>0</v>
      </c>
      <c r="H54" s="32">
        <v>0</v>
      </c>
      <c r="I54" s="32">
        <v>0</v>
      </c>
      <c r="J54" s="32">
        <v>0</v>
      </c>
      <c r="K54" s="32">
        <v>0</v>
      </c>
      <c r="L54" s="32">
        <v>0</v>
      </c>
      <c r="M54" s="32">
        <v>0</v>
      </c>
      <c r="N54" s="32">
        <v>0</v>
      </c>
      <c r="O54" s="32">
        <v>0</v>
      </c>
      <c r="P54" s="32">
        <v>0</v>
      </c>
      <c r="Q54" s="32">
        <v>0</v>
      </c>
      <c r="R54" s="32">
        <v>0</v>
      </c>
      <c r="S54" s="32"/>
      <c r="T54" s="32">
        <v>0</v>
      </c>
      <c r="U54" s="32">
        <v>0</v>
      </c>
      <c r="V54" s="32">
        <v>200000</v>
      </c>
      <c r="W54" s="32">
        <v>0</v>
      </c>
      <c r="X54" s="32"/>
      <c r="Y54" s="32">
        <v>200000</v>
      </c>
      <c r="Z54" s="32"/>
      <c r="AA54" s="32">
        <v>0</v>
      </c>
      <c r="AB54" s="32">
        <v>0</v>
      </c>
      <c r="AC54" s="32">
        <v>400000</v>
      </c>
      <c r="AD54" s="32">
        <v>500000</v>
      </c>
      <c r="AE54" s="32"/>
      <c r="AF54" s="32">
        <v>900000</v>
      </c>
      <c r="AG54" s="32"/>
      <c r="AH54" s="32">
        <v>0</v>
      </c>
      <c r="AI54" s="32">
        <v>100000</v>
      </c>
      <c r="AJ54" s="143">
        <v>500000</v>
      </c>
      <c r="AK54" s="143">
        <v>100000</v>
      </c>
      <c r="AL54" s="143"/>
      <c r="AM54" s="143">
        <v>700000</v>
      </c>
      <c r="AN54" s="143"/>
      <c r="AO54" s="178">
        <v>0</v>
      </c>
      <c r="AP54" s="178">
        <v>0</v>
      </c>
      <c r="AQ54" s="199">
        <v>1300000</v>
      </c>
      <c r="AR54" s="178">
        <v>700000</v>
      </c>
      <c r="AS54" s="178"/>
      <c r="AT54" s="178">
        <v>2100000</v>
      </c>
      <c r="AU54" s="32"/>
      <c r="AV54" s="178">
        <v>500000</v>
      </c>
      <c r="AW54" s="32"/>
      <c r="AX54" s="4"/>
    </row>
    <row r="55" spans="1:77" ht="12.75" customHeight="1" x14ac:dyDescent="0.15">
      <c r="B55" s="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4"/>
    </row>
    <row r="56" spans="1:77" ht="12.75" customHeight="1" x14ac:dyDescent="0.15">
      <c r="B56" s="3" t="s">
        <v>79</v>
      </c>
      <c r="AU56" s="32"/>
      <c r="AW56" s="32"/>
      <c r="AX56" s="4"/>
    </row>
    <row r="57" spans="1:77" ht="12.75" customHeight="1" x14ac:dyDescent="0.15">
      <c r="B57" s="5" t="s">
        <v>71</v>
      </c>
      <c r="D57" s="32">
        <v>0</v>
      </c>
      <c r="E57" s="32"/>
      <c r="F57" s="32"/>
      <c r="G57" s="32"/>
      <c r="H57" s="32"/>
      <c r="I57" s="32"/>
      <c r="J57" s="32"/>
      <c r="K57" s="32">
        <v>0</v>
      </c>
      <c r="L57" s="32"/>
      <c r="M57" s="32"/>
      <c r="N57" s="32"/>
      <c r="O57" s="32"/>
      <c r="P57" s="32"/>
      <c r="Q57" s="32"/>
      <c r="R57" s="32">
        <v>0</v>
      </c>
      <c r="S57" s="32"/>
      <c r="T57" s="32">
        <v>0</v>
      </c>
      <c r="U57" s="32">
        <v>0</v>
      </c>
      <c r="V57" s="32">
        <v>0</v>
      </c>
      <c r="W57" s="32">
        <v>0</v>
      </c>
      <c r="X57" s="32"/>
      <c r="Y57" s="32">
        <v>0</v>
      </c>
      <c r="Z57" s="32"/>
      <c r="AA57" s="32">
        <v>0</v>
      </c>
      <c r="AB57" s="32">
        <v>0</v>
      </c>
      <c r="AC57" s="32">
        <v>0</v>
      </c>
      <c r="AD57" s="32">
        <v>0</v>
      </c>
      <c r="AE57" s="32"/>
      <c r="AF57" s="32">
        <v>0</v>
      </c>
      <c r="AG57" s="32"/>
      <c r="AH57" s="32">
        <v>1600000</v>
      </c>
      <c r="AI57" s="35">
        <v>0</v>
      </c>
      <c r="AJ57" s="35">
        <v>0</v>
      </c>
      <c r="AK57" s="143">
        <v>0</v>
      </c>
      <c r="AL57" s="35"/>
      <c r="AM57" s="35">
        <v>1600000</v>
      </c>
      <c r="AN57" s="35"/>
      <c r="AO57" s="188">
        <v>1.1000000000000001</v>
      </c>
      <c r="AP57" s="178">
        <v>0</v>
      </c>
      <c r="AQ57" s="178">
        <v>0</v>
      </c>
      <c r="AR57" s="178">
        <v>0</v>
      </c>
      <c r="AS57" s="178"/>
      <c r="AT57" s="178">
        <v>1100000</v>
      </c>
      <c r="AU57" s="32"/>
      <c r="AV57" s="178">
        <v>0</v>
      </c>
      <c r="AW57" s="32"/>
      <c r="AX57" s="4"/>
    </row>
    <row r="58" spans="1:77" ht="12.75" customHeight="1" x14ac:dyDescent="0.15">
      <c r="B58" s="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5"/>
      <c r="AJ58" s="35"/>
      <c r="AK58" s="143"/>
      <c r="AL58" s="35"/>
      <c r="AM58" s="35"/>
      <c r="AN58" s="35"/>
      <c r="AO58" s="188"/>
      <c r="AP58" s="178"/>
      <c r="AQ58" s="178"/>
      <c r="AR58" s="178"/>
      <c r="AS58" s="178"/>
      <c r="AT58" s="178"/>
      <c r="AU58" s="32"/>
      <c r="AV58" s="178"/>
      <c r="AW58" s="32"/>
      <c r="AX58" s="4"/>
    </row>
    <row r="59" spans="1:77" ht="12.75" customHeight="1" x14ac:dyDescent="0.15">
      <c r="B59" s="205" t="s">
        <v>147</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5"/>
      <c r="AJ59" s="35"/>
      <c r="AK59" s="143"/>
      <c r="AL59" s="35"/>
      <c r="AM59" s="35"/>
      <c r="AN59" s="35"/>
      <c r="AO59" s="188"/>
      <c r="AP59" s="178"/>
      <c r="AQ59" s="178"/>
      <c r="AR59" s="178"/>
      <c r="AS59" s="178"/>
      <c r="AT59" s="178"/>
      <c r="AU59" s="32"/>
      <c r="AV59" s="178"/>
      <c r="AW59" s="32"/>
      <c r="AX59" s="4"/>
      <c r="BA59" s="32"/>
      <c r="BB59" s="32"/>
      <c r="BC59" s="32"/>
      <c r="BD59" s="32"/>
      <c r="BE59" s="32"/>
      <c r="BF59" s="32"/>
      <c r="BG59" s="32"/>
      <c r="BH59" s="32"/>
      <c r="BI59" s="32"/>
      <c r="BJ59" s="32"/>
      <c r="BK59" s="32"/>
      <c r="BL59" s="32"/>
      <c r="BM59" s="32"/>
      <c r="BN59" s="32"/>
      <c r="BO59" s="32"/>
      <c r="BP59" s="32"/>
      <c r="BQ59" s="32"/>
      <c r="BR59" s="35"/>
      <c r="BS59" s="35"/>
      <c r="BT59" s="143"/>
      <c r="BU59" s="35"/>
      <c r="BV59" s="35"/>
      <c r="BW59" s="35"/>
      <c r="BX59" s="188"/>
      <c r="BY59" s="178"/>
    </row>
    <row r="60" spans="1:77" ht="12.75" customHeight="1" x14ac:dyDescent="0.15">
      <c r="B60" s="5" t="s">
        <v>71</v>
      </c>
      <c r="D60" s="32"/>
      <c r="E60" s="32"/>
      <c r="F60" s="32"/>
      <c r="G60" s="32"/>
      <c r="H60" s="32"/>
      <c r="I60" s="32"/>
      <c r="J60" s="32"/>
      <c r="K60" s="32"/>
      <c r="L60" s="32"/>
      <c r="M60" s="32"/>
      <c r="N60" s="32"/>
      <c r="O60" s="32"/>
      <c r="P60" s="32"/>
      <c r="Q60" s="32"/>
      <c r="R60" s="32">
        <v>0</v>
      </c>
      <c r="S60" s="32"/>
      <c r="T60" s="32"/>
      <c r="U60" s="32"/>
      <c r="V60" s="32"/>
      <c r="W60" s="32"/>
      <c r="X60" s="32"/>
      <c r="Y60" s="32">
        <v>0</v>
      </c>
      <c r="Z60" s="32"/>
      <c r="AA60" s="32"/>
      <c r="AB60" s="32"/>
      <c r="AC60" s="32"/>
      <c r="AD60" s="32"/>
      <c r="AE60" s="32"/>
      <c r="AF60" s="32">
        <v>0</v>
      </c>
      <c r="AG60" s="32"/>
      <c r="AH60" s="32">
        <v>0</v>
      </c>
      <c r="AI60" s="32">
        <v>0</v>
      </c>
      <c r="AJ60" s="32">
        <v>0</v>
      </c>
      <c r="AK60" s="32">
        <v>0</v>
      </c>
      <c r="AL60" s="35"/>
      <c r="AM60" s="32">
        <v>0</v>
      </c>
      <c r="AN60" s="35"/>
      <c r="AO60" s="32">
        <v>0</v>
      </c>
      <c r="AP60" s="32">
        <v>0</v>
      </c>
      <c r="AQ60" s="178">
        <v>18700000</v>
      </c>
      <c r="AR60" s="178">
        <v>0</v>
      </c>
      <c r="AS60" s="178"/>
      <c r="AT60" s="178">
        <v>18700000</v>
      </c>
      <c r="AU60" s="32"/>
      <c r="AV60" s="178">
        <v>0</v>
      </c>
      <c r="AW60" s="32"/>
      <c r="AX60" s="4"/>
      <c r="BA60" s="32"/>
      <c r="BB60" s="32"/>
      <c r="BC60" s="32"/>
      <c r="BD60" s="32"/>
      <c r="BE60" s="32"/>
      <c r="BF60" s="32"/>
      <c r="BG60" s="32"/>
      <c r="BH60" s="32"/>
      <c r="BI60" s="32"/>
      <c r="BJ60" s="32"/>
      <c r="BK60" s="32"/>
      <c r="BL60" s="32"/>
      <c r="BM60" s="32"/>
      <c r="BN60" s="32"/>
      <c r="BO60" s="32"/>
      <c r="BP60" s="32"/>
      <c r="BQ60" s="32"/>
      <c r="BR60" s="35"/>
      <c r="BS60" s="35"/>
      <c r="BT60" s="143"/>
      <c r="BU60" s="35"/>
      <c r="BV60" s="35"/>
      <c r="BW60" s="35"/>
      <c r="BX60" s="188"/>
      <c r="BY60" s="178"/>
    </row>
    <row r="61" spans="1:77" ht="12.75" customHeight="1" x14ac:dyDescent="0.15">
      <c r="B61" s="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5"/>
      <c r="AJ61" s="35"/>
      <c r="AK61" s="143"/>
      <c r="AL61" s="35"/>
      <c r="AM61" s="35"/>
      <c r="AN61" s="35"/>
      <c r="AO61" s="188"/>
      <c r="AP61" s="178"/>
      <c r="AQ61" s="178"/>
      <c r="AR61" s="178"/>
      <c r="AS61" s="178"/>
      <c r="AT61" s="178"/>
      <c r="AU61" s="32"/>
      <c r="AV61" s="32"/>
      <c r="AW61" s="32"/>
      <c r="AX61" s="4"/>
    </row>
    <row r="62" spans="1:77" ht="45.75" customHeight="1" x14ac:dyDescent="0.15">
      <c r="A62" s="25" t="s">
        <v>45</v>
      </c>
      <c r="B62" s="5"/>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X62" s="4"/>
    </row>
    <row r="63" spans="1:77" ht="6" customHeight="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row>
    <row r="64" spans="1:77"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sheetData>
  <pageMargins left="0.7" right="0.7" top="0.75" bottom="0.75" header="0" footer="0"/>
  <pageSetup paperSize="5" scale="56"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980"/>
  <sheetViews>
    <sheetView showGridLines="0" zoomScale="85" zoomScaleNormal="85" workbookViewId="0">
      <selection activeCell="AV38" sqref="AV38"/>
    </sheetView>
  </sheetViews>
  <sheetFormatPr baseColWidth="10" defaultColWidth="12.6640625" defaultRowHeight="15" customHeight="1" outlineLevelCol="2" x14ac:dyDescent="0.15"/>
  <cols>
    <col min="1" max="1" width="4.5" customWidth="1"/>
    <col min="2" max="2" width="60.832031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2"/>
    <col min="24" max="24" width="1" hidden="1" customWidth="1" outlineLevel="2"/>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hidden="1" customWidth="1" outlineLevel="1"/>
    <col min="38" max="38" width="1" hidden="1" customWidth="1" outlineLevel="1"/>
    <col min="39" max="39" width="10.33203125" customWidth="1" collapsed="1"/>
    <col min="40" max="40" width="1" customWidth="1"/>
    <col min="41" max="44" width="10.33203125" customWidth="1" outlineLevel="1"/>
    <col min="45" max="45" width="1" customWidth="1" outlineLevel="1"/>
    <col min="46" max="46" width="10.33203125" customWidth="1"/>
    <col min="47" max="47" width="1" customWidth="1"/>
    <col min="48" max="48" width="10.83203125" customWidth="1"/>
    <col min="49" max="49" width="2.6640625" customWidth="1"/>
    <col min="50" max="50" width="1" customWidth="1"/>
    <col min="51" max="51" width="14.5" bestFit="1" customWidth="1"/>
  </cols>
  <sheetData>
    <row r="1" spans="2:50" ht="12" customHeight="1" x14ac:dyDescent="0.15">
      <c r="AX1" s="4"/>
    </row>
    <row r="2" spans="2:50" ht="37.5" customHeight="1" x14ac:dyDescent="0.15">
      <c r="B2" s="3"/>
      <c r="AX2" s="4"/>
    </row>
    <row r="3" spans="2:50" ht="12.75" customHeight="1" x14ac:dyDescent="0.15">
      <c r="AX3" s="4"/>
    </row>
    <row r="4" spans="2:50" ht="12.75" customHeight="1" x14ac:dyDescent="0.15">
      <c r="D4" s="8"/>
      <c r="Y4" s="8"/>
      <c r="AX4" s="4"/>
    </row>
    <row r="5" spans="2:50" ht="12.75" customHeight="1" x14ac:dyDescent="0.15">
      <c r="B5" s="9" t="s">
        <v>80</v>
      </c>
      <c r="D5" s="11">
        <v>2019</v>
      </c>
      <c r="E5" s="12"/>
      <c r="F5" s="13" t="s">
        <v>47</v>
      </c>
      <c r="G5" s="13" t="s">
        <v>48</v>
      </c>
      <c r="H5" s="13" t="s">
        <v>49</v>
      </c>
      <c r="I5" s="13" t="s">
        <v>4</v>
      </c>
      <c r="J5" s="16"/>
      <c r="K5" s="11">
        <v>2020</v>
      </c>
      <c r="L5" s="16"/>
      <c r="M5" s="13" t="s">
        <v>5</v>
      </c>
      <c r="N5" s="13" t="s">
        <v>6</v>
      </c>
      <c r="O5" s="13" t="s">
        <v>7</v>
      </c>
      <c r="P5" s="13" t="s">
        <v>8</v>
      </c>
      <c r="Q5" s="14"/>
      <c r="R5" s="11">
        <v>2021</v>
      </c>
      <c r="S5" s="12"/>
      <c r="T5" s="13" t="s">
        <v>9</v>
      </c>
      <c r="U5" s="13" t="s">
        <v>10</v>
      </c>
      <c r="V5" s="13" t="s">
        <v>11</v>
      </c>
      <c r="W5" s="13" t="s">
        <v>12</v>
      </c>
      <c r="X5" s="14"/>
      <c r="Y5" s="11">
        <v>2022</v>
      </c>
      <c r="Z5" s="14"/>
      <c r="AA5" s="13" t="s">
        <v>13</v>
      </c>
      <c r="AB5" s="13" t="s">
        <v>14</v>
      </c>
      <c r="AC5" s="13" t="s">
        <v>15</v>
      </c>
      <c r="AD5" s="13" t="s">
        <v>16</v>
      </c>
      <c r="AE5" s="14"/>
      <c r="AF5" s="11">
        <v>2023</v>
      </c>
      <c r="AH5" s="13" t="s">
        <v>17</v>
      </c>
      <c r="AI5" s="13" t="s">
        <v>18</v>
      </c>
      <c r="AJ5" s="128" t="s">
        <v>138</v>
      </c>
      <c r="AK5" s="128" t="s">
        <v>140</v>
      </c>
      <c r="AL5" s="14"/>
      <c r="AM5" s="11">
        <v>2024</v>
      </c>
      <c r="AN5" s="79"/>
      <c r="AO5" s="97" t="s">
        <v>142</v>
      </c>
      <c r="AP5" s="97" t="s">
        <v>145</v>
      </c>
      <c r="AQ5" s="97" t="s">
        <v>146</v>
      </c>
      <c r="AR5" s="207" t="s">
        <v>149</v>
      </c>
      <c r="AS5" s="98"/>
      <c r="AT5" s="11">
        <v>2025</v>
      </c>
      <c r="AV5" s="11" t="s">
        <v>151</v>
      </c>
      <c r="AX5" s="4"/>
    </row>
    <row r="6" spans="2:50" ht="9.75" customHeight="1" x14ac:dyDescent="0.15">
      <c r="D6" s="36"/>
      <c r="E6" s="36"/>
      <c r="F6" s="36"/>
      <c r="G6" s="36"/>
      <c r="H6" s="36"/>
      <c r="I6" s="36"/>
      <c r="J6" s="36"/>
      <c r="K6" s="36"/>
      <c r="L6" s="36"/>
      <c r="AX6" s="4"/>
    </row>
    <row r="7" spans="2:50" ht="12.75" customHeight="1" x14ac:dyDescent="0.15">
      <c r="B7" s="5" t="s">
        <v>63</v>
      </c>
      <c r="D7" s="18">
        <v>-77200000</v>
      </c>
      <c r="E7" s="30"/>
      <c r="F7" s="18">
        <v>-27500000</v>
      </c>
      <c r="G7" s="18">
        <v>-4400000</v>
      </c>
      <c r="H7" s="18">
        <v>3200000</v>
      </c>
      <c r="I7" s="18">
        <v>-12300000</v>
      </c>
      <c r="J7" s="30"/>
      <c r="K7" s="18">
        <v>-41000000</v>
      </c>
      <c r="M7" s="18">
        <v>-17400000</v>
      </c>
      <c r="N7" s="18">
        <v>-9700000</v>
      </c>
      <c r="O7" s="18">
        <v>-24800000</v>
      </c>
      <c r="P7" s="18">
        <v>-26300000</v>
      </c>
      <c r="Q7" s="18"/>
      <c r="R7" s="18">
        <v>-78200000</v>
      </c>
      <c r="S7" s="18"/>
      <c r="T7" s="18">
        <v>-29500000</v>
      </c>
      <c r="U7" s="18">
        <v>-24500000</v>
      </c>
      <c r="V7" s="18">
        <v>-23700000</v>
      </c>
      <c r="W7" s="18">
        <v>-24500000</v>
      </c>
      <c r="X7" s="18"/>
      <c r="Y7" s="18">
        <v>-102200000</v>
      </c>
      <c r="Z7" s="18"/>
      <c r="AA7" s="18">
        <v>-18200000</v>
      </c>
      <c r="AB7" s="18">
        <v>-15600000</v>
      </c>
      <c r="AC7" s="18">
        <v>-18200000</v>
      </c>
      <c r="AD7" s="18">
        <v>-23200000</v>
      </c>
      <c r="AE7" s="18"/>
      <c r="AF7" s="18">
        <v>-75200000</v>
      </c>
      <c r="AH7" s="18">
        <v>-20500000</v>
      </c>
      <c r="AI7" s="18">
        <v>-17100000</v>
      </c>
      <c r="AJ7" s="138">
        <v>-16000000</v>
      </c>
      <c r="AK7" s="138">
        <v>-26100000</v>
      </c>
      <c r="AL7" s="138"/>
      <c r="AM7" s="138">
        <v>-79700000</v>
      </c>
      <c r="AN7" s="138"/>
      <c r="AO7" s="173">
        <v>-14800000</v>
      </c>
      <c r="AP7" s="173">
        <v>-7300000</v>
      </c>
      <c r="AQ7" s="197">
        <v>-24500000</v>
      </c>
      <c r="AR7" s="173">
        <v>-19500000</v>
      </c>
      <c r="AS7" s="197"/>
      <c r="AT7" s="173">
        <v>-66100000</v>
      </c>
      <c r="AV7" s="173">
        <v>-10900000</v>
      </c>
      <c r="AX7" s="37"/>
    </row>
    <row r="8" spans="2:50" ht="12.75" customHeight="1" x14ac:dyDescent="0.15">
      <c r="B8" s="3" t="s">
        <v>81</v>
      </c>
      <c r="D8" s="19"/>
      <c r="E8" s="30"/>
      <c r="F8" s="30"/>
      <c r="G8" s="30"/>
      <c r="H8" s="30"/>
      <c r="I8" s="30"/>
      <c r="J8" s="30"/>
      <c r="K8" s="36"/>
      <c r="M8" s="36"/>
      <c r="AX8" s="37"/>
    </row>
    <row r="9" spans="2:50" ht="12.75" customHeight="1" x14ac:dyDescent="0.15">
      <c r="B9" s="5" t="s">
        <v>82</v>
      </c>
      <c r="D9" s="32">
        <v>0</v>
      </c>
      <c r="E9" s="34"/>
      <c r="F9" s="32">
        <v>0</v>
      </c>
      <c r="G9" s="32">
        <v>0</v>
      </c>
      <c r="H9" s="32">
        <v>2600000</v>
      </c>
      <c r="I9" s="32">
        <v>500000</v>
      </c>
      <c r="J9" s="36"/>
      <c r="K9" s="32">
        <v>3100000</v>
      </c>
      <c r="M9" s="32">
        <v>0</v>
      </c>
      <c r="N9" s="32">
        <v>0</v>
      </c>
      <c r="O9" s="32">
        <v>0</v>
      </c>
      <c r="P9" s="32">
        <v>0</v>
      </c>
      <c r="Q9" s="32"/>
      <c r="R9" s="32">
        <v>0</v>
      </c>
      <c r="S9" s="32"/>
      <c r="T9" s="32">
        <v>200000</v>
      </c>
      <c r="U9" s="32">
        <v>0</v>
      </c>
      <c r="V9" s="32">
        <v>0</v>
      </c>
      <c r="W9" s="32">
        <v>-1800000</v>
      </c>
      <c r="X9" s="32"/>
      <c r="Y9" s="18">
        <v>-1600000</v>
      </c>
      <c r="Z9" s="32"/>
      <c r="AA9" s="32">
        <v>0</v>
      </c>
      <c r="AB9" s="32">
        <v>0</v>
      </c>
      <c r="AC9" s="32">
        <v>0</v>
      </c>
      <c r="AD9" s="32">
        <v>0</v>
      </c>
      <c r="AE9" s="32"/>
      <c r="AF9" s="32">
        <v>0</v>
      </c>
      <c r="AH9" s="32">
        <v>0</v>
      </c>
      <c r="AI9" s="32">
        <v>0</v>
      </c>
      <c r="AJ9" s="139">
        <v>0</v>
      </c>
      <c r="AK9" s="139">
        <v>0</v>
      </c>
      <c r="AL9" s="139"/>
      <c r="AM9" s="139">
        <v>0</v>
      </c>
      <c r="AN9" s="139"/>
      <c r="AO9" s="174">
        <v>0</v>
      </c>
      <c r="AP9" s="174">
        <v>0</v>
      </c>
      <c r="AQ9" s="196">
        <v>0</v>
      </c>
      <c r="AR9" s="174">
        <v>0</v>
      </c>
      <c r="AS9" s="196"/>
      <c r="AT9" s="174">
        <v>0</v>
      </c>
      <c r="AV9" s="174">
        <v>0</v>
      </c>
      <c r="AX9" s="37"/>
    </row>
    <row r="10" spans="2:50" ht="12.75" customHeight="1" x14ac:dyDescent="0.15">
      <c r="B10" s="5" t="s">
        <v>83</v>
      </c>
      <c r="D10" s="32">
        <v>-1000000</v>
      </c>
      <c r="E10" s="34"/>
      <c r="F10" s="32">
        <v>-2100000</v>
      </c>
      <c r="G10" s="32">
        <v>-1000000</v>
      </c>
      <c r="H10" s="32">
        <v>-300000</v>
      </c>
      <c r="I10" s="32">
        <v>-2200000</v>
      </c>
      <c r="J10" s="36"/>
      <c r="K10" s="32">
        <v>-5700000</v>
      </c>
      <c r="M10" s="32">
        <v>2900000</v>
      </c>
      <c r="N10" s="32">
        <v>3800000</v>
      </c>
      <c r="O10" s="32">
        <v>9800000</v>
      </c>
      <c r="P10" s="32">
        <v>7300000</v>
      </c>
      <c r="Q10" s="32"/>
      <c r="R10" s="32">
        <v>23700000</v>
      </c>
      <c r="S10" s="32"/>
      <c r="T10" s="32">
        <v>7900000</v>
      </c>
      <c r="U10" s="32">
        <v>8400000</v>
      </c>
      <c r="V10" s="32">
        <v>9600000</v>
      </c>
      <c r="W10" s="32">
        <v>13400000</v>
      </c>
      <c r="X10" s="32"/>
      <c r="Y10" s="32">
        <v>39300000</v>
      </c>
      <c r="Z10" s="32"/>
      <c r="AA10" s="32">
        <v>11500000</v>
      </c>
      <c r="AB10" s="32">
        <v>11900000</v>
      </c>
      <c r="AC10" s="32">
        <v>12900000</v>
      </c>
      <c r="AD10" s="32">
        <v>13300000</v>
      </c>
      <c r="AE10" s="32"/>
      <c r="AF10" s="32">
        <v>49600000</v>
      </c>
      <c r="AH10" s="32">
        <v>14800000</v>
      </c>
      <c r="AI10" s="32">
        <v>15000000</v>
      </c>
      <c r="AJ10" s="139">
        <v>18300000</v>
      </c>
      <c r="AK10" s="139">
        <v>20000000</v>
      </c>
      <c r="AL10" s="139"/>
      <c r="AM10" s="139">
        <v>68000000</v>
      </c>
      <c r="AN10" s="139"/>
      <c r="AO10" s="174">
        <v>16600000</v>
      </c>
      <c r="AP10" s="174">
        <v>15500000</v>
      </c>
      <c r="AQ10" s="196">
        <v>11300000</v>
      </c>
      <c r="AR10" s="174">
        <v>13500000</v>
      </c>
      <c r="AS10" s="196"/>
      <c r="AT10" s="174">
        <v>56900000</v>
      </c>
      <c r="AV10" s="174">
        <v>13500000</v>
      </c>
      <c r="AX10" s="37"/>
    </row>
    <row r="11" spans="2:50" ht="12.75" customHeight="1" x14ac:dyDescent="0.15">
      <c r="B11" s="5" t="s">
        <v>84</v>
      </c>
      <c r="D11" s="32">
        <v>-100000</v>
      </c>
      <c r="E11" s="34"/>
      <c r="F11" s="32">
        <v>-600000</v>
      </c>
      <c r="G11" s="32">
        <v>-800000</v>
      </c>
      <c r="H11" s="32">
        <v>-800000</v>
      </c>
      <c r="I11" s="32">
        <v>-800000</v>
      </c>
      <c r="J11" s="36"/>
      <c r="K11" s="32">
        <v>-3000000</v>
      </c>
      <c r="M11" s="32">
        <v>800000</v>
      </c>
      <c r="N11" s="32">
        <v>800000</v>
      </c>
      <c r="O11" s="32">
        <v>1200000</v>
      </c>
      <c r="P11" s="32">
        <v>1200000</v>
      </c>
      <c r="Q11" s="32"/>
      <c r="R11" s="32">
        <v>4000000</v>
      </c>
      <c r="S11" s="32"/>
      <c r="T11" s="32">
        <v>1200000</v>
      </c>
      <c r="U11" s="32">
        <v>1300000</v>
      </c>
      <c r="V11" s="32">
        <v>1200000</v>
      </c>
      <c r="W11" s="32">
        <v>1200000</v>
      </c>
      <c r="X11" s="32"/>
      <c r="Y11" s="32">
        <v>4900000</v>
      </c>
      <c r="Z11" s="32"/>
      <c r="AA11" s="32">
        <v>1200000</v>
      </c>
      <c r="AB11" s="32">
        <v>1300000</v>
      </c>
      <c r="AC11" s="32">
        <v>1300000</v>
      </c>
      <c r="AD11" s="32">
        <v>1700000</v>
      </c>
      <c r="AE11" s="32"/>
      <c r="AF11" s="32">
        <v>5500000</v>
      </c>
      <c r="AH11" s="32">
        <v>2200000</v>
      </c>
      <c r="AI11" s="32">
        <v>3000000</v>
      </c>
      <c r="AJ11" s="139">
        <v>3400000</v>
      </c>
      <c r="AK11" s="139">
        <v>3100000</v>
      </c>
      <c r="AL11" s="139"/>
      <c r="AM11" s="139">
        <v>11700000</v>
      </c>
      <c r="AN11" s="139"/>
      <c r="AO11" s="174">
        <v>2800000</v>
      </c>
      <c r="AP11" s="174">
        <v>2600000</v>
      </c>
      <c r="AQ11" s="196">
        <v>2600000</v>
      </c>
      <c r="AR11" s="174">
        <v>2600000</v>
      </c>
      <c r="AS11" s="196"/>
      <c r="AT11" s="174">
        <v>10600000</v>
      </c>
      <c r="AV11" s="174">
        <v>2600000</v>
      </c>
      <c r="AX11" s="37"/>
    </row>
    <row r="12" spans="2:50" ht="12.75" customHeight="1" x14ac:dyDescent="0.15">
      <c r="B12" s="5" t="s">
        <v>85</v>
      </c>
      <c r="D12" s="32">
        <v>0</v>
      </c>
      <c r="E12" s="34"/>
      <c r="F12" s="32"/>
      <c r="G12" s="32"/>
      <c r="H12" s="32"/>
      <c r="I12" s="32"/>
      <c r="J12" s="36"/>
      <c r="K12" s="32">
        <v>0</v>
      </c>
      <c r="M12" s="32"/>
      <c r="N12" s="32"/>
      <c r="O12" s="32"/>
      <c r="P12" s="32"/>
      <c r="Q12" s="32"/>
      <c r="R12" s="32">
        <v>0</v>
      </c>
      <c r="S12" s="32"/>
      <c r="T12" s="32">
        <v>0</v>
      </c>
      <c r="U12" s="32">
        <v>200000</v>
      </c>
      <c r="V12" s="32">
        <v>100000</v>
      </c>
      <c r="W12" s="32">
        <v>200000</v>
      </c>
      <c r="X12" s="32"/>
      <c r="Y12" s="32">
        <v>600000</v>
      </c>
      <c r="Z12" s="32"/>
      <c r="AA12" s="32">
        <v>300000</v>
      </c>
      <c r="AB12" s="32">
        <v>200000</v>
      </c>
      <c r="AC12" s="32">
        <v>500000</v>
      </c>
      <c r="AD12" s="32">
        <v>800000</v>
      </c>
      <c r="AE12" s="32"/>
      <c r="AF12" s="32">
        <v>1800000</v>
      </c>
      <c r="AH12" s="32">
        <v>900000</v>
      </c>
      <c r="AI12" s="32">
        <v>1000000</v>
      </c>
      <c r="AJ12" s="139">
        <v>1200000</v>
      </c>
      <c r="AK12" s="139">
        <v>1500000</v>
      </c>
      <c r="AL12" s="139"/>
      <c r="AM12" s="139">
        <v>4700000</v>
      </c>
      <c r="AN12" s="139"/>
      <c r="AO12" s="174">
        <v>1500000</v>
      </c>
      <c r="AP12" s="174">
        <v>1500000</v>
      </c>
      <c r="AQ12" s="196">
        <v>1600000</v>
      </c>
      <c r="AR12" s="174">
        <v>1600000</v>
      </c>
      <c r="AS12" s="196"/>
      <c r="AT12" s="174">
        <v>6200000</v>
      </c>
      <c r="AV12" s="174">
        <v>1500000</v>
      </c>
      <c r="AX12" s="37"/>
    </row>
    <row r="13" spans="2:50" ht="12.75" customHeight="1" x14ac:dyDescent="0.15">
      <c r="B13" s="5" t="s">
        <v>86</v>
      </c>
      <c r="D13" s="32">
        <v>0</v>
      </c>
      <c r="E13" s="34"/>
      <c r="F13" s="32"/>
      <c r="G13" s="32"/>
      <c r="H13" s="32"/>
      <c r="I13" s="32"/>
      <c r="J13" s="36"/>
      <c r="K13" s="32">
        <v>0</v>
      </c>
      <c r="M13" s="32"/>
      <c r="N13" s="32"/>
      <c r="O13" s="32"/>
      <c r="P13" s="32"/>
      <c r="Q13" s="32"/>
      <c r="R13" s="32">
        <v>0</v>
      </c>
      <c r="S13" s="32"/>
      <c r="T13" s="32">
        <v>0</v>
      </c>
      <c r="U13" s="32">
        <v>0</v>
      </c>
      <c r="V13" s="32">
        <v>0</v>
      </c>
      <c r="W13" s="32">
        <v>0</v>
      </c>
      <c r="X13" s="32"/>
      <c r="Y13" s="32">
        <v>0</v>
      </c>
      <c r="Z13" s="32"/>
      <c r="AA13" s="32">
        <v>200000</v>
      </c>
      <c r="AB13" s="32">
        <v>300000</v>
      </c>
      <c r="AC13" s="32">
        <v>100000</v>
      </c>
      <c r="AD13" s="32">
        <v>626454.47</v>
      </c>
      <c r="AE13" s="32"/>
      <c r="AF13" s="32">
        <v>1226454.47</v>
      </c>
      <c r="AH13" s="32">
        <v>2100000</v>
      </c>
      <c r="AI13" s="32">
        <v>1200000</v>
      </c>
      <c r="AJ13" s="139">
        <v>200000</v>
      </c>
      <c r="AK13" s="139">
        <v>400000</v>
      </c>
      <c r="AL13" s="139"/>
      <c r="AM13" s="139">
        <v>4000000</v>
      </c>
      <c r="AN13" s="139"/>
      <c r="AO13" s="174">
        <v>400000</v>
      </c>
      <c r="AP13" s="174">
        <v>0</v>
      </c>
      <c r="AQ13" s="196">
        <v>0</v>
      </c>
      <c r="AR13" s="174">
        <v>0</v>
      </c>
      <c r="AS13" s="196"/>
      <c r="AT13" s="174">
        <v>400000</v>
      </c>
      <c r="AV13" s="174">
        <v>0</v>
      </c>
      <c r="AX13" s="37"/>
    </row>
    <row r="14" spans="2:50" ht="12.75" customHeight="1" x14ac:dyDescent="0.15">
      <c r="B14" s="5" t="s">
        <v>87</v>
      </c>
      <c r="D14" s="32">
        <v>0</v>
      </c>
      <c r="E14" s="34"/>
      <c r="F14" s="32"/>
      <c r="G14" s="32"/>
      <c r="H14" s="32"/>
      <c r="I14" s="32"/>
      <c r="J14" s="36"/>
      <c r="K14" s="32">
        <v>0</v>
      </c>
      <c r="M14" s="32"/>
      <c r="N14" s="32"/>
      <c r="O14" s="32"/>
      <c r="P14" s="32"/>
      <c r="Q14" s="32"/>
      <c r="R14" s="32">
        <v>0</v>
      </c>
      <c r="S14" s="32"/>
      <c r="T14" s="32">
        <v>0</v>
      </c>
      <c r="U14" s="32">
        <v>0</v>
      </c>
      <c r="V14" s="32">
        <v>0</v>
      </c>
      <c r="W14" s="32">
        <v>0</v>
      </c>
      <c r="X14" s="32"/>
      <c r="Y14" s="32">
        <v>0</v>
      </c>
      <c r="Z14" s="32"/>
      <c r="AA14" s="32">
        <v>0</v>
      </c>
      <c r="AB14" s="32">
        <v>0</v>
      </c>
      <c r="AC14" s="32">
        <v>0</v>
      </c>
      <c r="AD14" s="32">
        <v>0</v>
      </c>
      <c r="AE14" s="32"/>
      <c r="AF14" s="32">
        <v>0</v>
      </c>
      <c r="AH14" s="32">
        <v>1600000</v>
      </c>
      <c r="AI14" s="35">
        <v>0</v>
      </c>
      <c r="AJ14" s="139">
        <v>0</v>
      </c>
      <c r="AK14" s="139">
        <v>0</v>
      </c>
      <c r="AL14" s="139"/>
      <c r="AM14" s="139">
        <v>1600000</v>
      </c>
      <c r="AN14" s="139"/>
      <c r="AO14" s="174">
        <v>1100000</v>
      </c>
      <c r="AP14" s="174">
        <v>0</v>
      </c>
      <c r="AQ14" s="196">
        <v>0</v>
      </c>
      <c r="AR14" s="174">
        <v>0</v>
      </c>
      <c r="AS14" s="196"/>
      <c r="AT14" s="174">
        <v>1100000</v>
      </c>
      <c r="AV14" s="174">
        <v>0</v>
      </c>
      <c r="AX14" s="37"/>
    </row>
    <row r="15" spans="2:50" ht="12.75" customHeight="1" x14ac:dyDescent="0.15">
      <c r="B15" s="5" t="s">
        <v>148</v>
      </c>
      <c r="D15" s="32"/>
      <c r="E15" s="34"/>
      <c r="F15" s="32"/>
      <c r="G15" s="32"/>
      <c r="H15" s="32"/>
      <c r="I15" s="32"/>
      <c r="J15" s="36"/>
      <c r="K15" s="32"/>
      <c r="M15" s="32"/>
      <c r="N15" s="32"/>
      <c r="O15" s="32"/>
      <c r="P15" s="32"/>
      <c r="Q15" s="32"/>
      <c r="R15" s="32">
        <v>0</v>
      </c>
      <c r="S15" s="32"/>
      <c r="T15" s="32"/>
      <c r="U15" s="32"/>
      <c r="V15" s="32"/>
      <c r="W15" s="32"/>
      <c r="X15" s="32"/>
      <c r="Y15" s="32">
        <v>0</v>
      </c>
      <c r="Z15" s="32"/>
      <c r="AA15" s="32"/>
      <c r="AB15" s="32"/>
      <c r="AC15" s="32"/>
      <c r="AD15" s="32"/>
      <c r="AE15" s="32"/>
      <c r="AF15" s="32">
        <v>0</v>
      </c>
      <c r="AH15" s="32">
        <v>0</v>
      </c>
      <c r="AI15" s="35">
        <v>0</v>
      </c>
      <c r="AJ15" s="139">
        <v>0</v>
      </c>
      <c r="AK15" s="139">
        <v>0</v>
      </c>
      <c r="AL15" s="139"/>
      <c r="AM15" s="139">
        <v>0</v>
      </c>
      <c r="AN15" s="139"/>
      <c r="AO15" s="174">
        <v>0</v>
      </c>
      <c r="AP15" s="174">
        <v>0</v>
      </c>
      <c r="AQ15" s="196">
        <v>18700000</v>
      </c>
      <c r="AR15" s="174">
        <v>0</v>
      </c>
      <c r="AS15" s="196"/>
      <c r="AT15" s="174">
        <v>18700000</v>
      </c>
      <c r="AV15" s="174">
        <v>0</v>
      </c>
      <c r="AX15" s="37"/>
    </row>
    <row r="16" spans="2:50" ht="12.75" customHeight="1" x14ac:dyDescent="0.15">
      <c r="B16" s="5" t="s">
        <v>88</v>
      </c>
      <c r="D16" s="32">
        <v>0</v>
      </c>
      <c r="E16" s="34">
        <v>0</v>
      </c>
      <c r="F16" s="32">
        <v>0</v>
      </c>
      <c r="G16" s="32">
        <v>0</v>
      </c>
      <c r="H16" s="32">
        <v>0</v>
      </c>
      <c r="I16" s="32">
        <v>0</v>
      </c>
      <c r="J16" s="32">
        <v>0</v>
      </c>
      <c r="K16" s="32">
        <v>0</v>
      </c>
      <c r="L16" s="32">
        <v>0</v>
      </c>
      <c r="M16" s="32">
        <v>0</v>
      </c>
      <c r="N16" s="32">
        <v>0</v>
      </c>
      <c r="O16" s="32">
        <v>0</v>
      </c>
      <c r="P16" s="32">
        <v>0</v>
      </c>
      <c r="Q16" s="32">
        <v>0</v>
      </c>
      <c r="R16" s="32">
        <v>0</v>
      </c>
      <c r="S16" s="32"/>
      <c r="T16" s="32">
        <v>0</v>
      </c>
      <c r="U16" s="32">
        <v>0</v>
      </c>
      <c r="V16" s="32">
        <v>500000</v>
      </c>
      <c r="W16" s="32">
        <v>0</v>
      </c>
      <c r="X16" s="32"/>
      <c r="Y16" s="32">
        <v>500000</v>
      </c>
      <c r="Z16" s="32"/>
      <c r="AA16" s="32">
        <v>0</v>
      </c>
      <c r="AB16" s="32">
        <v>0</v>
      </c>
      <c r="AC16" s="32">
        <v>400000</v>
      </c>
      <c r="AD16" s="32">
        <v>700000</v>
      </c>
      <c r="AE16" s="32"/>
      <c r="AF16" s="32">
        <v>1100000</v>
      </c>
      <c r="AH16" s="32">
        <v>0</v>
      </c>
      <c r="AI16" s="32">
        <v>100000</v>
      </c>
      <c r="AJ16" s="139">
        <v>500000</v>
      </c>
      <c r="AK16" s="139">
        <v>0</v>
      </c>
      <c r="AL16" s="139"/>
      <c r="AM16" s="139">
        <v>800000</v>
      </c>
      <c r="AN16" s="139"/>
      <c r="AO16" s="174">
        <v>0</v>
      </c>
      <c r="AP16" s="174">
        <v>0</v>
      </c>
      <c r="AQ16" s="196">
        <v>1400000</v>
      </c>
      <c r="AR16" s="174">
        <v>700000</v>
      </c>
      <c r="AS16" s="196"/>
      <c r="AT16" s="174">
        <v>2100000</v>
      </c>
      <c r="AV16" s="174">
        <v>600000</v>
      </c>
      <c r="AX16" s="37"/>
    </row>
    <row r="17" spans="2:51" ht="12.75" customHeight="1" x14ac:dyDescent="0.15">
      <c r="B17" s="23" t="s">
        <v>89</v>
      </c>
      <c r="C17" s="7"/>
      <c r="D17" s="18">
        <v>-76100000</v>
      </c>
      <c r="E17" s="34"/>
      <c r="F17" s="18">
        <v>-24900000</v>
      </c>
      <c r="G17" s="18">
        <v>-2600000</v>
      </c>
      <c r="H17" s="18">
        <v>1700000</v>
      </c>
      <c r="I17" s="18">
        <v>-9700000</v>
      </c>
      <c r="J17" s="30"/>
      <c r="K17" s="18">
        <v>-35400000</v>
      </c>
      <c r="M17" s="18">
        <v>-13700000</v>
      </c>
      <c r="N17" s="18">
        <v>-5200000</v>
      </c>
      <c r="O17" s="18">
        <v>-13800000</v>
      </c>
      <c r="P17" s="18">
        <v>-17800000</v>
      </c>
      <c r="Q17" s="18"/>
      <c r="R17" s="18">
        <v>-50500000</v>
      </c>
      <c r="S17" s="18"/>
      <c r="T17" s="18">
        <v>-20100000</v>
      </c>
      <c r="U17" s="18">
        <v>-14700000</v>
      </c>
      <c r="V17" s="18">
        <v>-12300000</v>
      </c>
      <c r="W17" s="18">
        <v>-11400000</v>
      </c>
      <c r="X17" s="18"/>
      <c r="Y17" s="18">
        <v>-58500000</v>
      </c>
      <c r="Z17" s="18"/>
      <c r="AA17" s="18">
        <v>-5000000</v>
      </c>
      <c r="AB17" s="18">
        <v>-1800000</v>
      </c>
      <c r="AC17" s="18">
        <v>-3100000</v>
      </c>
      <c r="AD17" s="18">
        <v>-6000000</v>
      </c>
      <c r="AE17" s="18"/>
      <c r="AF17" s="18">
        <v>-16000000</v>
      </c>
      <c r="AH17" s="18">
        <v>1200000</v>
      </c>
      <c r="AI17" s="18">
        <v>3200000</v>
      </c>
      <c r="AJ17" s="138">
        <v>7600000</v>
      </c>
      <c r="AK17" s="138">
        <v>-1100000</v>
      </c>
      <c r="AL17" s="138"/>
      <c r="AM17" s="138">
        <v>11000000</v>
      </c>
      <c r="AN17" s="138"/>
      <c r="AO17" s="173">
        <v>7500000</v>
      </c>
      <c r="AP17" s="173">
        <v>12300000</v>
      </c>
      <c r="AQ17" s="197">
        <v>11200000</v>
      </c>
      <c r="AR17" s="173">
        <v>-1100000</v>
      </c>
      <c r="AS17" s="197"/>
      <c r="AT17" s="173">
        <v>29800000</v>
      </c>
      <c r="AV17" s="173">
        <v>7300000</v>
      </c>
      <c r="AX17" s="37"/>
    </row>
    <row r="18" spans="2:51" ht="12.75" customHeight="1" x14ac:dyDescent="0.15">
      <c r="B18" s="23"/>
      <c r="C18" s="7"/>
      <c r="D18" s="18"/>
      <c r="E18" s="34"/>
      <c r="F18" s="18"/>
      <c r="G18" s="18"/>
      <c r="H18" s="18"/>
      <c r="I18" s="18"/>
      <c r="J18" s="30"/>
      <c r="K18" s="18"/>
      <c r="M18" s="18"/>
      <c r="N18" s="18"/>
      <c r="O18" s="18"/>
      <c r="P18" s="18"/>
      <c r="Q18" s="18"/>
      <c r="R18" s="18"/>
      <c r="S18" s="18"/>
      <c r="T18" s="18"/>
      <c r="U18" s="18"/>
      <c r="V18" s="18"/>
      <c r="W18" s="18"/>
      <c r="X18" s="18"/>
      <c r="Y18" s="18"/>
      <c r="Z18" s="18"/>
      <c r="AA18" s="18"/>
      <c r="AB18" s="18"/>
      <c r="AC18" s="18"/>
      <c r="AD18" s="18"/>
      <c r="AE18" s="18"/>
      <c r="AF18" s="18"/>
      <c r="AH18" s="18"/>
      <c r="AI18" s="18"/>
      <c r="AJ18" s="138"/>
      <c r="AK18" s="138"/>
      <c r="AL18" s="138"/>
      <c r="AM18" s="138"/>
      <c r="AN18" s="138"/>
      <c r="AX18" s="37"/>
    </row>
    <row r="19" spans="2:51" ht="12.75" customHeight="1" thickBot="1" x14ac:dyDescent="0.2">
      <c r="B19" s="5" t="s">
        <v>96</v>
      </c>
      <c r="C19" s="7"/>
      <c r="D19" s="200">
        <v>106800000</v>
      </c>
      <c r="E19" s="30"/>
      <c r="F19" s="200">
        <v>42200000</v>
      </c>
      <c r="G19" s="200">
        <v>44900000</v>
      </c>
      <c r="H19" s="200">
        <v>67500000</v>
      </c>
      <c r="I19" s="200">
        <v>53800000</v>
      </c>
      <c r="J19" s="30"/>
      <c r="K19" s="200">
        <v>208400000</v>
      </c>
      <c r="M19" s="200">
        <v>69100000</v>
      </c>
      <c r="N19" s="200">
        <v>97400000</v>
      </c>
      <c r="O19" s="200">
        <v>91800000</v>
      </c>
      <c r="P19" s="200">
        <v>100200000</v>
      </c>
      <c r="Q19" s="18"/>
      <c r="R19" s="200">
        <v>358400000</v>
      </c>
      <c r="S19" s="18"/>
      <c r="T19" s="24">
        <v>103100000</v>
      </c>
      <c r="U19" s="24">
        <v>115100000</v>
      </c>
      <c r="V19" s="24">
        <v>105400000</v>
      </c>
      <c r="W19" s="24">
        <v>98000000</v>
      </c>
      <c r="X19" s="18"/>
      <c r="Y19" s="24">
        <f>421500000</f>
        <v>421500000</v>
      </c>
      <c r="Z19" s="18"/>
      <c r="AA19" s="24">
        <v>119600000</v>
      </c>
      <c r="AB19" s="24">
        <v>124200000</v>
      </c>
      <c r="AC19" s="24">
        <v>119000000</v>
      </c>
      <c r="AD19" s="24">
        <v>118400000</v>
      </c>
      <c r="AE19" s="18"/>
      <c r="AF19" s="24">
        <v>481200000</v>
      </c>
      <c r="AH19" s="24">
        <v>145700000</v>
      </c>
      <c r="AI19" s="24">
        <v>160600000</v>
      </c>
      <c r="AJ19" s="140">
        <v>171300000</v>
      </c>
      <c r="AK19" s="140">
        <v>159500000</v>
      </c>
      <c r="AL19" s="158"/>
      <c r="AM19" s="140">
        <v>637200000</v>
      </c>
      <c r="AN19" s="158"/>
      <c r="AO19" s="140">
        <v>182700000</v>
      </c>
      <c r="AP19" s="140">
        <v>193700000</v>
      </c>
      <c r="AQ19" s="201">
        <v>199600000</v>
      </c>
      <c r="AR19" s="140">
        <v>183600000</v>
      </c>
      <c r="AS19" s="210"/>
      <c r="AT19" s="140">
        <v>759600000</v>
      </c>
      <c r="AV19" s="140">
        <v>204200000</v>
      </c>
      <c r="AX19" s="37"/>
      <c r="AY19" s="137"/>
    </row>
    <row r="20" spans="2:51" ht="12.75" customHeight="1" thickTop="1" x14ac:dyDescent="0.15">
      <c r="B20" s="5" t="s">
        <v>141</v>
      </c>
      <c r="C20" s="7"/>
      <c r="D20" s="42">
        <v>-0.71254681647940077</v>
      </c>
      <c r="E20" s="169"/>
      <c r="F20" s="42">
        <v>-0.59004739336492895</v>
      </c>
      <c r="G20" s="42">
        <v>-5.7906458797327393E-2</v>
      </c>
      <c r="H20" s="42">
        <v>2.5185185185185185E-2</v>
      </c>
      <c r="I20" s="42">
        <v>-0.18029739776951673</v>
      </c>
      <c r="J20" s="169"/>
      <c r="K20" s="42">
        <v>-0.16986564299424184</v>
      </c>
      <c r="L20" s="169"/>
      <c r="M20" s="42">
        <v>-0.19826338639652677</v>
      </c>
      <c r="N20" s="42">
        <v>-5.3388090349075976E-2</v>
      </c>
      <c r="O20" s="42">
        <v>-0.15032679738562091</v>
      </c>
      <c r="P20" s="42">
        <v>-0.17764471057884232</v>
      </c>
      <c r="Q20" s="43"/>
      <c r="R20" s="42">
        <v>-0.14090401785714285</v>
      </c>
      <c r="S20" s="42"/>
      <c r="T20" s="42">
        <v>-0.19495635305528614</v>
      </c>
      <c r="U20" s="42">
        <v>-0.12771503040834056</v>
      </c>
      <c r="V20" s="42">
        <v>-0.11669829222011385</v>
      </c>
      <c r="W20" s="42">
        <v>-0.11632653061224489</v>
      </c>
      <c r="X20" s="43"/>
      <c r="Y20" s="42">
        <v>-0.13879003558718861</v>
      </c>
      <c r="Z20" s="43"/>
      <c r="AA20" s="42">
        <v>-4.1806020066889632E-2</v>
      </c>
      <c r="AB20" s="42">
        <v>-1.4492753623188406E-2</v>
      </c>
      <c r="AC20" s="42">
        <v>-2.6050420168067228E-2</v>
      </c>
      <c r="AD20" s="42">
        <v>-5.0675675675675678E-2</v>
      </c>
      <c r="AE20" s="43"/>
      <c r="AF20" s="42">
        <v>-3.3250207813798838E-2</v>
      </c>
      <c r="AH20" s="42">
        <v>8.2361015785861365E-3</v>
      </c>
      <c r="AI20" s="42">
        <v>1.9925280199252802E-2</v>
      </c>
      <c r="AJ20" s="42">
        <v>4.4366608289550497E-2</v>
      </c>
      <c r="AK20" s="42">
        <v>-6.8965517241379309E-3</v>
      </c>
      <c r="AL20" s="141"/>
      <c r="AM20" s="42">
        <v>1.7263025737602009E-2</v>
      </c>
      <c r="AN20" s="169"/>
      <c r="AO20" s="42">
        <v>4.1050903119868636E-2</v>
      </c>
      <c r="AP20" s="42">
        <v>0.06</v>
      </c>
      <c r="AQ20" s="43">
        <v>0.06</v>
      </c>
      <c r="AR20" s="43">
        <v>-0.01</v>
      </c>
      <c r="AS20" s="43"/>
      <c r="AT20" s="43">
        <v>0.04</v>
      </c>
      <c r="AV20" s="43">
        <v>0.04</v>
      </c>
      <c r="AX20" s="37"/>
    </row>
    <row r="21" spans="2:51" ht="12.75" customHeight="1" x14ac:dyDescent="0.15">
      <c r="D21" s="38"/>
      <c r="E21" s="38"/>
      <c r="F21" s="38"/>
      <c r="G21" s="38"/>
      <c r="H21" s="38"/>
      <c r="I21" s="38"/>
      <c r="J21" s="38"/>
      <c r="K21" s="38"/>
      <c r="L21" s="38"/>
      <c r="AX21" s="4"/>
    </row>
    <row r="22" spans="2:51" ht="12.75" customHeight="1" x14ac:dyDescent="0.15">
      <c r="B22" s="9" t="s">
        <v>90</v>
      </c>
      <c r="D22" s="11">
        <v>2019</v>
      </c>
      <c r="E22" s="12"/>
      <c r="F22" s="13" t="s">
        <v>47</v>
      </c>
      <c r="G22" s="13" t="s">
        <v>48</v>
      </c>
      <c r="H22" s="13" t="s">
        <v>49</v>
      </c>
      <c r="I22" s="13" t="s">
        <v>4</v>
      </c>
      <c r="J22" s="16"/>
      <c r="K22" s="11">
        <v>2020</v>
      </c>
      <c r="L22" s="16"/>
      <c r="M22" s="13" t="s">
        <v>5</v>
      </c>
      <c r="N22" s="13" t="s">
        <v>6</v>
      </c>
      <c r="O22" s="13" t="s">
        <v>7</v>
      </c>
      <c r="P22" s="13" t="s">
        <v>8</v>
      </c>
      <c r="Q22" s="14"/>
      <c r="R22" s="11">
        <v>2021</v>
      </c>
      <c r="S22" s="14"/>
      <c r="T22" s="13" t="s">
        <v>9</v>
      </c>
      <c r="U22" s="13" t="s">
        <v>10</v>
      </c>
      <c r="V22" s="13" t="s">
        <v>11</v>
      </c>
      <c r="W22" s="13" t="s">
        <v>12</v>
      </c>
      <c r="X22" s="14"/>
      <c r="Y22" s="11">
        <v>2022</v>
      </c>
      <c r="Z22" s="14"/>
      <c r="AA22" s="13" t="s">
        <v>13</v>
      </c>
      <c r="AB22" s="13" t="s">
        <v>14</v>
      </c>
      <c r="AC22" s="13" t="s">
        <v>15</v>
      </c>
      <c r="AD22" s="13" t="s">
        <v>16</v>
      </c>
      <c r="AE22" s="14"/>
      <c r="AF22" s="11">
        <v>2023</v>
      </c>
      <c r="AH22" s="13" t="s">
        <v>17</v>
      </c>
      <c r="AI22" s="13" t="s">
        <v>18</v>
      </c>
      <c r="AJ22" s="128" t="s">
        <v>138</v>
      </c>
      <c r="AK22" s="128" t="s">
        <v>140</v>
      </c>
      <c r="AL22" s="14"/>
      <c r="AM22" s="11">
        <v>2024</v>
      </c>
      <c r="AN22" s="79"/>
      <c r="AO22" s="175" t="s">
        <v>142</v>
      </c>
      <c r="AP22" s="97" t="s">
        <v>145</v>
      </c>
      <c r="AQ22" s="97" t="s">
        <v>146</v>
      </c>
      <c r="AR22" s="207" t="s">
        <v>149</v>
      </c>
      <c r="AS22" s="98"/>
      <c r="AT22" s="11">
        <v>2025</v>
      </c>
      <c r="AV22" s="11" t="s">
        <v>151</v>
      </c>
      <c r="AX22" s="4"/>
    </row>
    <row r="23" spans="2:51" ht="9.75" customHeight="1" x14ac:dyDescent="0.15">
      <c r="AX23" s="4"/>
    </row>
    <row r="24" spans="2:51" ht="12.75" customHeight="1" x14ac:dyDescent="0.15">
      <c r="B24" s="5" t="s">
        <v>89</v>
      </c>
      <c r="D24" s="18">
        <v>-76100000</v>
      </c>
      <c r="E24" s="30"/>
      <c r="F24" s="18">
        <v>-24900000</v>
      </c>
      <c r="G24" s="18">
        <v>-2600000</v>
      </c>
      <c r="H24" s="18">
        <v>1700000</v>
      </c>
      <c r="I24" s="18">
        <v>-9700000</v>
      </c>
      <c r="J24" s="30"/>
      <c r="K24" s="18">
        <v>-35400000</v>
      </c>
      <c r="L24" s="36"/>
      <c r="M24" s="18">
        <v>-13700000</v>
      </c>
      <c r="N24" s="18">
        <v>-5200000</v>
      </c>
      <c r="O24" s="18">
        <v>-13800000</v>
      </c>
      <c r="P24" s="18">
        <v>-17800000</v>
      </c>
      <c r="Q24" s="18"/>
      <c r="R24" s="18">
        <v>-50500000</v>
      </c>
      <c r="S24" s="39"/>
      <c r="T24" s="18">
        <v>-20100000</v>
      </c>
      <c r="U24" s="18">
        <v>-14700000</v>
      </c>
      <c r="V24" s="18">
        <v>-12300000</v>
      </c>
      <c r="W24" s="18">
        <v>-11400000</v>
      </c>
      <c r="X24" s="18"/>
      <c r="Y24" s="18">
        <v>-58500000</v>
      </c>
      <c r="Z24" s="18"/>
      <c r="AA24" s="18">
        <v>-5000000</v>
      </c>
      <c r="AB24" s="18">
        <v>-1800000</v>
      </c>
      <c r="AC24" s="18">
        <v>-3100000</v>
      </c>
      <c r="AD24" s="18">
        <v>-6000000</v>
      </c>
      <c r="AE24" s="18"/>
      <c r="AF24" s="18">
        <v>-16000000</v>
      </c>
      <c r="AH24" s="18">
        <v>1200000</v>
      </c>
      <c r="AI24" s="18">
        <v>3200000</v>
      </c>
      <c r="AJ24" s="138">
        <v>7600000</v>
      </c>
      <c r="AK24" s="138">
        <v>-1100000</v>
      </c>
      <c r="AL24" s="138"/>
      <c r="AM24" s="138">
        <v>10800000</v>
      </c>
      <c r="AN24" s="138"/>
      <c r="AO24" s="184">
        <v>7500000</v>
      </c>
      <c r="AP24" s="173">
        <v>12300000</v>
      </c>
      <c r="AQ24" s="195">
        <v>11200000</v>
      </c>
      <c r="AR24" s="173">
        <v>-1100000</v>
      </c>
      <c r="AS24" s="197"/>
      <c r="AT24" s="173">
        <v>29800000</v>
      </c>
      <c r="AV24" s="173">
        <v>7300000</v>
      </c>
      <c r="AX24" s="4"/>
    </row>
    <row r="25" spans="2:51" ht="12.75" customHeight="1" x14ac:dyDescent="0.15">
      <c r="B25" s="3" t="s">
        <v>91</v>
      </c>
      <c r="M25" s="18"/>
      <c r="AX25" s="4"/>
    </row>
    <row r="26" spans="2:51" ht="12.75" customHeight="1" x14ac:dyDescent="0.15">
      <c r="B26" s="5" t="s">
        <v>92</v>
      </c>
      <c r="D26" s="32">
        <v>1700000</v>
      </c>
      <c r="E26" s="30"/>
      <c r="F26" s="32">
        <v>900000</v>
      </c>
      <c r="G26" s="32">
        <v>1000000</v>
      </c>
      <c r="H26" s="32">
        <v>1200000</v>
      </c>
      <c r="I26" s="32">
        <v>1200000</v>
      </c>
      <c r="J26" s="40"/>
      <c r="K26" s="32">
        <v>4300000</v>
      </c>
      <c r="M26" s="32">
        <v>1073131.0859995012</v>
      </c>
      <c r="N26" s="32">
        <v>1062815.984652203</v>
      </c>
      <c r="O26" s="32">
        <v>1269803.7784601618</v>
      </c>
      <c r="P26" s="32">
        <v>1335114.8747216573</v>
      </c>
      <c r="Q26" s="32"/>
      <c r="R26" s="32">
        <v>4740865.7238335228</v>
      </c>
      <c r="S26" s="32"/>
      <c r="T26" s="32">
        <v>1300000</v>
      </c>
      <c r="U26" s="32">
        <v>1100000</v>
      </c>
      <c r="V26" s="32">
        <v>1800000</v>
      </c>
      <c r="W26" s="32">
        <v>1800000</v>
      </c>
      <c r="X26" s="32"/>
      <c r="Y26" s="18">
        <v>6000000</v>
      </c>
      <c r="Z26" s="32"/>
      <c r="AA26" s="32">
        <v>1900000</v>
      </c>
      <c r="AB26" s="32">
        <v>2400000</v>
      </c>
      <c r="AC26" s="32">
        <v>3300000</v>
      </c>
      <c r="AD26" s="32">
        <v>4300000</v>
      </c>
      <c r="AE26" s="32"/>
      <c r="AF26" s="32">
        <v>11900000</v>
      </c>
      <c r="AH26" s="32">
        <v>4700000</v>
      </c>
      <c r="AI26" s="32">
        <v>4900000</v>
      </c>
      <c r="AJ26" s="139">
        <v>5100000</v>
      </c>
      <c r="AK26" s="139">
        <v>5800000</v>
      </c>
      <c r="AL26" s="139"/>
      <c r="AM26" s="139">
        <v>20400000</v>
      </c>
      <c r="AN26" s="139"/>
      <c r="AO26" s="174">
        <v>6300000</v>
      </c>
      <c r="AP26" s="174">
        <v>6800000</v>
      </c>
      <c r="AQ26" s="196">
        <v>6800000</v>
      </c>
      <c r="AR26" s="174">
        <v>7100000</v>
      </c>
      <c r="AS26" s="196"/>
      <c r="AT26" s="174">
        <v>27000000</v>
      </c>
      <c r="AV26" s="174">
        <v>7800000</v>
      </c>
      <c r="AX26" s="4"/>
    </row>
    <row r="27" spans="2:51" ht="12.75" customHeight="1" x14ac:dyDescent="0.15">
      <c r="B27" s="5" t="s">
        <v>61</v>
      </c>
      <c r="D27" s="32">
        <v>0</v>
      </c>
      <c r="E27" s="30"/>
      <c r="F27" s="32">
        <v>100000</v>
      </c>
      <c r="G27" s="32">
        <v>200000</v>
      </c>
      <c r="H27" s="32">
        <v>200000</v>
      </c>
      <c r="I27" s="32">
        <v>200000</v>
      </c>
      <c r="J27" s="40"/>
      <c r="K27" s="32">
        <v>600000</v>
      </c>
      <c r="M27" s="32">
        <v>209589.46</v>
      </c>
      <c r="N27" s="32">
        <v>251223.76</v>
      </c>
      <c r="O27" s="32">
        <v>120976.75</v>
      </c>
      <c r="P27" s="32">
        <v>200454.93</v>
      </c>
      <c r="Q27" s="32"/>
      <c r="R27" s="32">
        <v>782244.9</v>
      </c>
      <c r="S27" s="32"/>
      <c r="T27" s="32">
        <v>200000</v>
      </c>
      <c r="U27" s="32">
        <v>200000</v>
      </c>
      <c r="V27" s="32">
        <v>200000</v>
      </c>
      <c r="W27" s="32">
        <v>300000</v>
      </c>
      <c r="X27" s="32"/>
      <c r="Y27" s="18">
        <v>900000</v>
      </c>
      <c r="Z27" s="32"/>
      <c r="AA27" s="32">
        <v>300000</v>
      </c>
      <c r="AB27" s="32">
        <v>500000</v>
      </c>
      <c r="AC27" s="32">
        <v>400000</v>
      </c>
      <c r="AD27" s="32">
        <v>400000</v>
      </c>
      <c r="AE27" s="32"/>
      <c r="AF27" s="32">
        <v>1600000</v>
      </c>
      <c r="AH27" s="32">
        <v>500000</v>
      </c>
      <c r="AI27" s="32">
        <v>600000</v>
      </c>
      <c r="AJ27" s="139">
        <v>1100000</v>
      </c>
      <c r="AK27" s="139">
        <v>2000000</v>
      </c>
      <c r="AL27" s="139"/>
      <c r="AM27" s="139">
        <v>4200000</v>
      </c>
      <c r="AN27" s="139"/>
      <c r="AO27" s="174">
        <v>1900000</v>
      </c>
      <c r="AP27" s="174">
        <v>2300000</v>
      </c>
      <c r="AQ27" s="196">
        <v>2500000</v>
      </c>
      <c r="AR27" s="174">
        <v>2900000</v>
      </c>
      <c r="AS27" s="196"/>
      <c r="AT27" s="174">
        <v>9600000</v>
      </c>
      <c r="AV27" s="174">
        <v>2800000</v>
      </c>
      <c r="AX27" s="4"/>
    </row>
    <row r="28" spans="2:51" ht="12.75" customHeight="1" x14ac:dyDescent="0.15">
      <c r="B28" s="5" t="s">
        <v>60</v>
      </c>
      <c r="D28" s="32">
        <v>-2100000</v>
      </c>
      <c r="E28" s="30"/>
      <c r="F28" s="32">
        <v>-500000</v>
      </c>
      <c r="G28" s="32">
        <v>-100000</v>
      </c>
      <c r="H28" s="32">
        <v>-100000</v>
      </c>
      <c r="I28" s="32">
        <v>0</v>
      </c>
      <c r="J28" s="40"/>
      <c r="K28" s="32">
        <v>-700000</v>
      </c>
      <c r="M28" s="32">
        <v>-26200.9</v>
      </c>
      <c r="N28" s="32">
        <v>-44839.58</v>
      </c>
      <c r="O28" s="32">
        <v>-28646.159999999996</v>
      </c>
      <c r="P28" s="32">
        <v>-29555.304380182999</v>
      </c>
      <c r="Q28" s="32"/>
      <c r="R28" s="32">
        <v>-129241.94438018301</v>
      </c>
      <c r="S28" s="32"/>
      <c r="T28" s="32">
        <v>0</v>
      </c>
      <c r="U28" s="32">
        <v>-600000</v>
      </c>
      <c r="V28" s="32">
        <v>-1900000</v>
      </c>
      <c r="W28" s="32">
        <v>-2500000</v>
      </c>
      <c r="X28" s="32"/>
      <c r="Y28" s="18">
        <v>-5000000</v>
      </c>
      <c r="Z28" s="32"/>
      <c r="AA28" s="32">
        <v>-3300000</v>
      </c>
      <c r="AB28" s="32">
        <v>-4700000</v>
      </c>
      <c r="AC28" s="32">
        <v>-4500000</v>
      </c>
      <c r="AD28" s="32">
        <v>-4000000</v>
      </c>
      <c r="AE28" s="32"/>
      <c r="AF28" s="32">
        <v>-16500000</v>
      </c>
      <c r="AH28" s="32">
        <v>-3000000</v>
      </c>
      <c r="AI28" s="32">
        <v>-2300000</v>
      </c>
      <c r="AJ28" s="139">
        <v>-2100000</v>
      </c>
      <c r="AK28" s="139">
        <v>-1900000</v>
      </c>
      <c r="AL28" s="139"/>
      <c r="AM28" s="139">
        <v>-9300000</v>
      </c>
      <c r="AN28" s="139"/>
      <c r="AO28" s="174">
        <v>-1900000</v>
      </c>
      <c r="AP28" s="174">
        <v>-2200000</v>
      </c>
      <c r="AQ28" s="196">
        <v>-2200000</v>
      </c>
      <c r="AR28" s="174">
        <v>-1700000</v>
      </c>
      <c r="AS28" s="196"/>
      <c r="AT28" s="174">
        <v>-8000000</v>
      </c>
      <c r="AV28" s="174">
        <v>-1700000</v>
      </c>
      <c r="AX28" s="4"/>
    </row>
    <row r="29" spans="2:51" ht="12.75" customHeight="1" x14ac:dyDescent="0.15">
      <c r="B29" s="5" t="s">
        <v>93</v>
      </c>
      <c r="D29" s="32">
        <v>0</v>
      </c>
      <c r="E29" s="30"/>
      <c r="F29" s="32">
        <v>0</v>
      </c>
      <c r="G29" s="32">
        <v>0</v>
      </c>
      <c r="H29" s="32">
        <v>0</v>
      </c>
      <c r="I29" s="32">
        <v>0</v>
      </c>
      <c r="J29" s="40"/>
      <c r="K29" s="32">
        <v>0</v>
      </c>
      <c r="M29" s="32">
        <v>15002.5977241949</v>
      </c>
      <c r="N29" s="32">
        <v>43096.181075778193</v>
      </c>
      <c r="O29" s="32">
        <v>-10530.326074783899</v>
      </c>
      <c r="P29" s="32">
        <v>169223.29272860254</v>
      </c>
      <c r="Q29" s="32"/>
      <c r="R29" s="32">
        <v>216791.74545379169</v>
      </c>
      <c r="S29" s="32"/>
      <c r="T29" s="32">
        <v>400000</v>
      </c>
      <c r="U29" s="32">
        <v>-300000</v>
      </c>
      <c r="V29" s="32">
        <v>0</v>
      </c>
      <c r="W29" s="32">
        <v>-100000</v>
      </c>
      <c r="X29" s="32"/>
      <c r="Y29" s="18">
        <v>100000</v>
      </c>
      <c r="Z29" s="32"/>
      <c r="AA29" s="32">
        <v>100000</v>
      </c>
      <c r="AB29" s="32">
        <v>100000</v>
      </c>
      <c r="AC29" s="32">
        <v>200000</v>
      </c>
      <c r="AD29" s="32">
        <v>-200000</v>
      </c>
      <c r="AE29" s="32"/>
      <c r="AF29" s="32">
        <v>200000</v>
      </c>
      <c r="AH29" s="32">
        <v>400000</v>
      </c>
      <c r="AI29" s="32">
        <v>500000</v>
      </c>
      <c r="AJ29" s="139">
        <v>-500000</v>
      </c>
      <c r="AK29" s="139">
        <v>700000</v>
      </c>
      <c r="AL29" s="139"/>
      <c r="AM29" s="139">
        <v>1200000</v>
      </c>
      <c r="AN29" s="139"/>
      <c r="AO29" s="174">
        <v>-300000</v>
      </c>
      <c r="AP29" s="174">
        <v>-600000</v>
      </c>
      <c r="AQ29" s="196">
        <v>0</v>
      </c>
      <c r="AR29" s="174">
        <v>-100000</v>
      </c>
      <c r="AS29" s="196"/>
      <c r="AT29" s="174">
        <v>-1000000</v>
      </c>
      <c r="AV29" s="174">
        <v>300000</v>
      </c>
      <c r="AX29" s="4"/>
    </row>
    <row r="30" spans="2:51" ht="12.75" customHeight="1" x14ac:dyDescent="0.15">
      <c r="B30" s="5" t="s">
        <v>94</v>
      </c>
      <c r="D30" s="32">
        <v>0</v>
      </c>
      <c r="E30" s="30"/>
      <c r="F30" s="32">
        <v>0</v>
      </c>
      <c r="G30" s="32">
        <v>0</v>
      </c>
      <c r="H30" s="32">
        <v>300000</v>
      </c>
      <c r="I30" s="32">
        <v>100000</v>
      </c>
      <c r="J30" s="40"/>
      <c r="K30" s="32">
        <v>500000</v>
      </c>
      <c r="M30" s="32">
        <v>58139.29270953589</v>
      </c>
      <c r="N30" s="32">
        <v>155900.20061352017</v>
      </c>
      <c r="O30" s="32">
        <v>60749.964486318509</v>
      </c>
      <c r="P30" s="32">
        <v>449138.87679588713</v>
      </c>
      <c r="Q30" s="32"/>
      <c r="R30" s="32">
        <v>723928.33460526168</v>
      </c>
      <c r="S30" s="32"/>
      <c r="T30" s="32">
        <v>200000</v>
      </c>
      <c r="U30" s="32">
        <v>200000</v>
      </c>
      <c r="V30" s="32">
        <v>300000</v>
      </c>
      <c r="W30" s="32">
        <v>-600000</v>
      </c>
      <c r="X30" s="32"/>
      <c r="Y30" s="18">
        <v>100000</v>
      </c>
      <c r="Z30" s="32"/>
      <c r="AA30" s="32">
        <v>300000</v>
      </c>
      <c r="AB30" s="32">
        <v>100000</v>
      </c>
      <c r="AC30" s="32">
        <v>0</v>
      </c>
      <c r="AD30" s="32">
        <v>100000</v>
      </c>
      <c r="AE30" s="32"/>
      <c r="AF30" s="32">
        <v>500000</v>
      </c>
      <c r="AH30" s="32">
        <v>400000</v>
      </c>
      <c r="AI30" s="32">
        <v>100000</v>
      </c>
      <c r="AJ30" s="139">
        <v>-100000</v>
      </c>
      <c r="AK30" s="139">
        <v>200000</v>
      </c>
      <c r="AL30" s="139"/>
      <c r="AM30" s="139">
        <v>700000</v>
      </c>
      <c r="AN30" s="139"/>
      <c r="AO30" s="174">
        <v>400000</v>
      </c>
      <c r="AP30" s="174">
        <v>0</v>
      </c>
      <c r="AQ30" s="196">
        <v>500000</v>
      </c>
      <c r="AR30" s="174">
        <v>400000</v>
      </c>
      <c r="AS30" s="196"/>
      <c r="AT30" s="174">
        <v>1300000</v>
      </c>
      <c r="AV30" s="174">
        <v>500000</v>
      </c>
      <c r="AX30" s="4"/>
    </row>
    <row r="31" spans="2:51" ht="12.75" customHeight="1" x14ac:dyDescent="0.15">
      <c r="B31" s="7" t="s">
        <v>95</v>
      </c>
      <c r="C31" s="7"/>
      <c r="D31" s="18">
        <v>-76400000</v>
      </c>
      <c r="E31" s="30"/>
      <c r="F31" s="18">
        <v>-24400000</v>
      </c>
      <c r="G31" s="18">
        <v>-1500000</v>
      </c>
      <c r="H31" s="18">
        <v>3300000</v>
      </c>
      <c r="I31" s="18">
        <v>-8200000</v>
      </c>
      <c r="J31" s="30"/>
      <c r="K31" s="18">
        <v>-30800000</v>
      </c>
      <c r="M31" s="18">
        <v>-12400000</v>
      </c>
      <c r="N31" s="18">
        <v>-3700000</v>
      </c>
      <c r="O31" s="18">
        <v>-12400000</v>
      </c>
      <c r="P31" s="18">
        <v>-15700000</v>
      </c>
      <c r="Q31" s="18"/>
      <c r="R31" s="18">
        <v>-44100000</v>
      </c>
      <c r="S31" s="18"/>
      <c r="T31" s="18">
        <v>-18000000</v>
      </c>
      <c r="U31" s="18">
        <v>-14100000</v>
      </c>
      <c r="V31" s="18">
        <v>-11800000</v>
      </c>
      <c r="W31" s="18">
        <v>-12500000</v>
      </c>
      <c r="X31" s="18"/>
      <c r="Y31" s="18">
        <v>-56400000</v>
      </c>
      <c r="Z31" s="18"/>
      <c r="AA31" s="18">
        <v>-5600000</v>
      </c>
      <c r="AB31" s="18">
        <v>-3500000</v>
      </c>
      <c r="AC31" s="18">
        <v>-3700000</v>
      </c>
      <c r="AD31" s="18">
        <v>-5400000</v>
      </c>
      <c r="AE31" s="18"/>
      <c r="AF31" s="18">
        <v>-18200000</v>
      </c>
      <c r="AH31" s="18">
        <v>4300000</v>
      </c>
      <c r="AI31" s="18">
        <v>7100000</v>
      </c>
      <c r="AJ31" s="138">
        <v>11200000</v>
      </c>
      <c r="AK31" s="138">
        <v>5600000</v>
      </c>
      <c r="AL31" s="138"/>
      <c r="AM31" s="138">
        <v>28100000</v>
      </c>
      <c r="AN31" s="138"/>
      <c r="AO31" s="173">
        <v>13900000</v>
      </c>
      <c r="AP31" s="173">
        <v>18600000</v>
      </c>
      <c r="AQ31" s="197">
        <v>18700000</v>
      </c>
      <c r="AR31" s="173">
        <v>7600000</v>
      </c>
      <c r="AS31" s="197"/>
      <c r="AT31" s="173">
        <v>58800000</v>
      </c>
      <c r="AV31" s="173">
        <v>17100000</v>
      </c>
      <c r="AX31" s="4"/>
      <c r="AY31" s="214"/>
    </row>
    <row r="32" spans="2:51" ht="12.75" customHeight="1" x14ac:dyDescent="0.15">
      <c r="B32" s="7"/>
      <c r="C32" s="7"/>
      <c r="D32" s="36"/>
      <c r="E32" s="30"/>
      <c r="F32" s="36"/>
      <c r="G32" s="36"/>
      <c r="H32" s="36"/>
      <c r="I32" s="36"/>
      <c r="J32" s="36"/>
      <c r="K32" s="36"/>
      <c r="M32" s="18"/>
      <c r="N32" s="41"/>
      <c r="O32" s="41"/>
      <c r="P32" s="41"/>
      <c r="Q32" s="41"/>
      <c r="R32" s="41"/>
      <c r="S32" s="41"/>
      <c r="T32" s="41"/>
      <c r="U32" s="41"/>
      <c r="V32" s="41"/>
      <c r="W32" s="41"/>
      <c r="X32" s="41"/>
      <c r="Y32" s="41"/>
      <c r="Z32" s="41"/>
      <c r="AA32" s="41"/>
      <c r="AB32" s="41"/>
      <c r="AC32" s="41"/>
      <c r="AD32" s="41"/>
      <c r="AE32" s="41"/>
      <c r="AF32" s="41"/>
      <c r="AH32" s="41"/>
      <c r="AI32" s="41"/>
      <c r="AJ32" s="41"/>
      <c r="AK32" s="41"/>
      <c r="AL32" s="41"/>
      <c r="AM32" s="41"/>
      <c r="AN32" s="41"/>
      <c r="AO32" s="41"/>
      <c r="AP32" s="41"/>
      <c r="AQ32" s="41"/>
      <c r="AR32" s="41"/>
      <c r="AS32" s="41"/>
      <c r="AT32" s="41"/>
      <c r="AV32" s="41"/>
      <c r="AX32" s="4"/>
    </row>
    <row r="33" spans="1:51" ht="12.75" customHeight="1" thickBot="1" x14ac:dyDescent="0.2">
      <c r="B33" s="5" t="s">
        <v>96</v>
      </c>
      <c r="D33" s="18">
        <v>106800000</v>
      </c>
      <c r="E33" s="170"/>
      <c r="F33" s="18">
        <v>42200000</v>
      </c>
      <c r="G33" s="18">
        <v>44900000</v>
      </c>
      <c r="H33" s="18">
        <v>67500000</v>
      </c>
      <c r="I33" s="18">
        <v>53800000</v>
      </c>
      <c r="J33" s="170"/>
      <c r="K33" s="18">
        <v>208400000</v>
      </c>
      <c r="L33" s="171"/>
      <c r="M33" s="18">
        <v>69100000</v>
      </c>
      <c r="N33" s="18">
        <v>97400000</v>
      </c>
      <c r="O33" s="18">
        <v>91800000</v>
      </c>
      <c r="P33" s="18">
        <v>100200000</v>
      </c>
      <c r="Q33" s="83"/>
      <c r="R33" s="18">
        <v>358400000</v>
      </c>
      <c r="S33" s="18"/>
      <c r="T33" s="24">
        <v>103100000</v>
      </c>
      <c r="U33" s="24">
        <v>115100000</v>
      </c>
      <c r="V33" s="24">
        <v>105400000</v>
      </c>
      <c r="W33" s="24">
        <v>98000000</v>
      </c>
      <c r="X33" s="18"/>
      <c r="Y33" s="24">
        <f>421500000</f>
        <v>421500000</v>
      </c>
      <c r="Z33" s="18"/>
      <c r="AA33" s="24">
        <v>119600000</v>
      </c>
      <c r="AB33" s="24">
        <v>124200000</v>
      </c>
      <c r="AC33" s="24">
        <v>119000000</v>
      </c>
      <c r="AD33" s="24">
        <v>118400000</v>
      </c>
      <c r="AE33" s="18"/>
      <c r="AF33" s="24">
        <v>481200000</v>
      </c>
      <c r="AH33" s="24">
        <v>145700000</v>
      </c>
      <c r="AI33" s="24">
        <v>160600000</v>
      </c>
      <c r="AJ33" s="140">
        <v>171300000</v>
      </c>
      <c r="AK33" s="140">
        <v>159500000</v>
      </c>
      <c r="AL33" s="158"/>
      <c r="AM33" s="140">
        <v>637200000</v>
      </c>
      <c r="AN33" s="158"/>
      <c r="AO33" s="176">
        <v>182700000</v>
      </c>
      <c r="AP33" s="176">
        <v>193700000</v>
      </c>
      <c r="AQ33" s="201">
        <v>199600000</v>
      </c>
      <c r="AR33" s="176">
        <v>183600000</v>
      </c>
      <c r="AS33" s="210"/>
      <c r="AT33" s="176">
        <v>759600000</v>
      </c>
      <c r="AV33" s="176">
        <v>204200000</v>
      </c>
      <c r="AX33" s="4"/>
    </row>
    <row r="34" spans="1:51" ht="12.75" customHeight="1" thickTop="1" x14ac:dyDescent="0.15">
      <c r="B34" s="5" t="s">
        <v>97</v>
      </c>
      <c r="D34" s="42">
        <v>-0.72</v>
      </c>
      <c r="E34" s="169"/>
      <c r="F34" s="42">
        <v>-0.57999999999999996</v>
      </c>
      <c r="G34" s="42">
        <v>-0.03</v>
      </c>
      <c r="H34" s="42">
        <v>0.05</v>
      </c>
      <c r="I34" s="42">
        <v>-0.15</v>
      </c>
      <c r="J34" s="169"/>
      <c r="K34" s="42">
        <v>-0.15</v>
      </c>
      <c r="L34" s="169"/>
      <c r="M34" s="42">
        <v>-0.18</v>
      </c>
      <c r="N34" s="42">
        <v>-0.04</v>
      </c>
      <c r="O34" s="42">
        <v>-0.14000000000000001</v>
      </c>
      <c r="P34" s="42">
        <v>-0.16</v>
      </c>
      <c r="Q34" s="43"/>
      <c r="R34" s="42">
        <v>-0.12</v>
      </c>
      <c r="S34" s="43"/>
      <c r="T34" s="43">
        <v>-0.17</v>
      </c>
      <c r="U34" s="43">
        <v>-0.12</v>
      </c>
      <c r="V34" s="43">
        <v>-0.11</v>
      </c>
      <c r="W34" s="43">
        <v>-0.13</v>
      </c>
      <c r="X34" s="43"/>
      <c r="Y34" s="43">
        <v>-0.13</v>
      </c>
      <c r="Z34" s="43"/>
      <c r="AA34" s="43">
        <v>-0.05</v>
      </c>
      <c r="AB34" s="43">
        <v>-0.03</v>
      </c>
      <c r="AC34" s="43">
        <v>-0.03</v>
      </c>
      <c r="AD34" s="43">
        <v>-0.05</v>
      </c>
      <c r="AE34" s="43"/>
      <c r="AF34" s="43">
        <v>-3.7822111388196175E-2</v>
      </c>
      <c r="AH34" s="43">
        <v>0.03</v>
      </c>
      <c r="AI34" s="43">
        <v>0.04</v>
      </c>
      <c r="AJ34" s="141">
        <v>7.0000000000000007E-2</v>
      </c>
      <c r="AK34" s="141">
        <v>0.04</v>
      </c>
      <c r="AL34" s="141"/>
      <c r="AM34" s="141">
        <v>0.04</v>
      </c>
      <c r="AN34" s="141"/>
      <c r="AO34" s="141">
        <v>0.08</v>
      </c>
      <c r="AP34" s="141">
        <v>0.1</v>
      </c>
      <c r="AQ34" s="141">
        <v>0.09</v>
      </c>
      <c r="AR34" s="141">
        <v>0.04</v>
      </c>
      <c r="AS34" s="141"/>
      <c r="AT34" s="141">
        <v>0.08</v>
      </c>
      <c r="AV34" s="141">
        <v>0.08</v>
      </c>
      <c r="AX34" s="4"/>
      <c r="AY34" s="166"/>
    </row>
    <row r="35" spans="1:51" ht="12.75" customHeight="1" x14ac:dyDescent="0.15">
      <c r="B35" s="25" t="s">
        <v>45</v>
      </c>
      <c r="D35" s="26"/>
      <c r="E35" s="26"/>
      <c r="F35" s="26"/>
      <c r="G35" s="26"/>
      <c r="H35" s="26"/>
      <c r="I35" s="26"/>
      <c r="J35" s="26"/>
      <c r="K35" s="26"/>
      <c r="M35" s="26"/>
      <c r="W35" s="44"/>
      <c r="Y35" s="44"/>
      <c r="AG35" s="6"/>
      <c r="AH35" s="6"/>
      <c r="AI35" s="6"/>
      <c r="AJ35" s="6"/>
      <c r="AK35" s="167"/>
      <c r="AL35" s="6"/>
      <c r="AM35" s="6"/>
      <c r="AN35" s="6"/>
      <c r="AO35" s="6"/>
      <c r="AP35" s="6"/>
      <c r="AQ35" s="6"/>
      <c r="AR35" s="6"/>
      <c r="AS35" s="6"/>
      <c r="AT35" s="6"/>
      <c r="AU35" s="6"/>
      <c r="AV35" s="6"/>
      <c r="AW35" s="6"/>
      <c r="AX35" s="4"/>
    </row>
    <row r="36" spans="1:51" ht="6"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row r="37" spans="1:51" ht="12.75" customHeight="1" x14ac:dyDescent="0.15"/>
    <row r="38" spans="1:51" ht="12.75" customHeight="1" x14ac:dyDescent="0.15">
      <c r="AV38" s="189"/>
    </row>
    <row r="39" spans="1:51" ht="12.75" customHeight="1" x14ac:dyDescent="0.15">
      <c r="R39" s="161"/>
      <c r="S39" s="161"/>
      <c r="T39" s="161"/>
      <c r="U39" s="161"/>
      <c r="V39" s="161"/>
      <c r="W39" s="161"/>
      <c r="X39" s="161"/>
      <c r="Y39" s="161"/>
      <c r="Z39" s="161"/>
      <c r="AA39" s="161"/>
      <c r="AB39" s="161"/>
      <c r="AC39" s="161"/>
      <c r="AD39" s="161"/>
      <c r="AE39" s="161"/>
      <c r="AF39" s="161"/>
      <c r="AG39" s="161"/>
      <c r="AH39" s="161"/>
      <c r="AI39" s="161"/>
      <c r="AJ39" s="161"/>
      <c r="AP39" s="137"/>
      <c r="AQ39" s="137"/>
      <c r="AR39" s="137"/>
      <c r="AS39" s="137"/>
      <c r="AT39" s="137"/>
    </row>
    <row r="40" spans="1:51" ht="12.75" customHeight="1" x14ac:dyDescent="0.15">
      <c r="R40" s="161"/>
      <c r="S40" s="161"/>
      <c r="T40" s="161"/>
      <c r="U40" s="161"/>
      <c r="V40" s="161"/>
      <c r="W40" s="161"/>
      <c r="X40" s="161"/>
      <c r="Y40" s="161"/>
      <c r="Z40" s="161"/>
      <c r="AA40" s="161"/>
      <c r="AB40" s="161"/>
      <c r="AC40" s="161"/>
      <c r="AD40" s="161"/>
      <c r="AE40" s="161"/>
      <c r="AF40" s="161"/>
      <c r="AG40" s="161"/>
      <c r="AH40" s="161"/>
      <c r="AI40" s="161"/>
      <c r="AJ40" s="161"/>
    </row>
    <row r="41" spans="1:51" ht="12.75" customHeight="1" x14ac:dyDescent="0.15"/>
    <row r="42" spans="1:51" ht="12.75" customHeight="1" x14ac:dyDescent="0.15"/>
    <row r="43" spans="1:51" ht="12.75" customHeight="1" x14ac:dyDescent="0.15"/>
    <row r="44" spans="1:51" ht="12.75" customHeight="1" x14ac:dyDescent="0.15"/>
    <row r="45" spans="1:51" ht="12.75" customHeight="1" x14ac:dyDescent="0.15"/>
    <row r="46" spans="1:51" ht="12.75" customHeight="1" x14ac:dyDescent="0.15"/>
    <row r="47" spans="1:51" ht="12.75" customHeight="1" x14ac:dyDescent="0.15"/>
    <row r="48" spans="1:51"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sheetData>
  <pageMargins left="0.7" right="0.7" top="0.75" bottom="0.75" header="0" footer="0"/>
  <pageSetup paperSize="5" scale="5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990"/>
  <sheetViews>
    <sheetView showGridLines="0" workbookViewId="0">
      <selection activeCell="AK28" sqref="AK28"/>
    </sheetView>
  </sheetViews>
  <sheetFormatPr baseColWidth="10" defaultColWidth="12.6640625" defaultRowHeight="15" customHeight="1" outlineLevelCol="1" x14ac:dyDescent="0.15"/>
  <cols>
    <col min="1" max="1" width="4.5" customWidth="1"/>
    <col min="2" max="2" width="40.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11" width="10.33203125" hidden="1" customWidth="1" outlineLevel="1"/>
    <col min="12" max="12" width="1" hidden="1" customWidth="1" outlineLevel="1"/>
    <col min="13" max="13" width="10.33203125" customWidth="1" collapsed="1"/>
    <col min="14" max="14" width="1" customWidth="1"/>
    <col min="15" max="18" width="10.33203125" hidden="1" customWidth="1" outlineLevel="1"/>
    <col min="19" max="19" width="1" hidden="1" customWidth="1" outlineLevel="1"/>
    <col min="20" max="20" width="10.33203125" customWidth="1" collapsed="1"/>
    <col min="21" max="21" width="1" customWidth="1"/>
    <col min="22" max="25" width="10.33203125" hidden="1" customWidth="1" outlineLevel="1"/>
    <col min="26" max="26" width="1" hidden="1" customWidth="1" outlineLevel="1"/>
    <col min="27" max="27" width="10.33203125" customWidth="1" collapsed="1"/>
    <col min="28" max="28" width="1" customWidth="1"/>
    <col min="29" max="32" width="10.33203125" hidden="1" customWidth="1" outlineLevel="1"/>
    <col min="33" max="33" width="1" hidden="1" customWidth="1" outlineLevel="1"/>
    <col min="34" max="34" width="10.33203125" customWidth="1" collapsed="1"/>
    <col min="35" max="35" width="1" customWidth="1"/>
    <col min="36" max="39" width="10.33203125" customWidth="1"/>
    <col min="40" max="40" width="1" customWidth="1"/>
    <col min="41" max="41" width="10.33203125" customWidth="1"/>
    <col min="42" max="42" width="1.83203125" customWidth="1"/>
    <col min="43" max="43" width="10.83203125" customWidth="1"/>
    <col min="44" max="44" width="3" customWidth="1"/>
    <col min="45" max="45" width="1" customWidth="1"/>
    <col min="47" max="47" width="14.83203125" bestFit="1" customWidth="1"/>
    <col min="48" max="48" width="13.1640625" bestFit="1" customWidth="1"/>
  </cols>
  <sheetData>
    <row r="1" spans="1:51" ht="12.75" customHeight="1" x14ac:dyDescent="0.15">
      <c r="A1" s="45"/>
      <c r="B1" s="45"/>
      <c r="C1" s="82"/>
      <c r="D1" s="45"/>
      <c r="E1" s="45"/>
      <c r="F1" s="45"/>
      <c r="G1" s="45"/>
      <c r="H1" s="45"/>
      <c r="I1" s="45"/>
      <c r="J1" s="45"/>
      <c r="K1" s="45"/>
      <c r="L1" s="45"/>
      <c r="M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
    </row>
    <row r="2" spans="1:51" ht="12.75" customHeight="1" x14ac:dyDescent="0.15">
      <c r="A2" s="45"/>
      <c r="B2" s="45"/>
      <c r="C2" s="82"/>
      <c r="D2" s="45"/>
      <c r="E2" s="45"/>
      <c r="F2" s="45"/>
      <c r="G2" s="45"/>
      <c r="H2" s="45"/>
      <c r="I2" s="45"/>
      <c r="J2" s="45"/>
      <c r="K2" s="45"/>
      <c r="L2" s="45"/>
      <c r="M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
    </row>
    <row r="3" spans="1:51" ht="12.75" customHeight="1" x14ac:dyDescent="0.15">
      <c r="A3" s="45"/>
      <c r="B3" s="45"/>
      <c r="C3" s="82"/>
      <c r="D3" s="45"/>
      <c r="E3" s="45"/>
      <c r="F3" s="45"/>
      <c r="G3" s="45"/>
      <c r="H3" s="45"/>
      <c r="I3" s="45"/>
      <c r="J3" s="45"/>
      <c r="K3" s="45"/>
      <c r="L3" s="45"/>
      <c r="M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
    </row>
    <row r="4" spans="1:51" ht="12.75" customHeight="1" x14ac:dyDescent="0.15">
      <c r="A4" s="45"/>
      <c r="B4" s="45"/>
      <c r="C4" s="82"/>
      <c r="Y4" s="45"/>
      <c r="Z4" s="45"/>
      <c r="AA4" s="45"/>
      <c r="AB4" s="45"/>
      <c r="AC4" s="45"/>
      <c r="AD4" s="45"/>
      <c r="AE4" s="45"/>
      <c r="AF4" s="45"/>
      <c r="AG4" s="45"/>
      <c r="AH4" s="45"/>
      <c r="AI4" s="45"/>
      <c r="AJ4" s="45"/>
      <c r="AK4" s="45"/>
      <c r="AL4" s="45"/>
      <c r="AM4" s="45"/>
      <c r="AN4" s="45"/>
      <c r="AO4" s="45"/>
      <c r="AP4" s="45"/>
      <c r="AQ4" s="45"/>
      <c r="AR4" s="45"/>
      <c r="AS4" s="4"/>
    </row>
    <row r="5" spans="1:51" ht="12.75" customHeight="1" x14ac:dyDescent="0.15">
      <c r="A5" s="45"/>
      <c r="B5" s="45"/>
      <c r="D5" s="8"/>
      <c r="T5" s="8"/>
      <c r="V5" s="8"/>
      <c r="W5" s="8"/>
      <c r="X5" s="8"/>
      <c r="Y5" s="8"/>
      <c r="Z5" s="8"/>
      <c r="AA5" s="8"/>
      <c r="AB5" s="45"/>
      <c r="AC5" s="45"/>
      <c r="AD5" s="45"/>
      <c r="AE5" s="45"/>
      <c r="AF5" s="45"/>
      <c r="AG5" s="45"/>
      <c r="AH5" s="45"/>
      <c r="AI5" s="45"/>
      <c r="AJ5" s="45"/>
      <c r="AK5" s="45"/>
      <c r="AL5" s="45"/>
      <c r="AM5" s="45"/>
      <c r="AN5" s="45"/>
      <c r="AO5" s="45"/>
      <c r="AP5" s="45"/>
      <c r="AQ5" s="45"/>
      <c r="AR5" s="45"/>
      <c r="AS5" s="4"/>
    </row>
    <row r="6" spans="1:51" ht="12.75" customHeight="1" x14ac:dyDescent="0.15">
      <c r="A6" s="45"/>
      <c r="B6" s="9" t="s">
        <v>98</v>
      </c>
      <c r="C6" s="79"/>
      <c r="D6" s="11">
        <v>2019</v>
      </c>
      <c r="E6" s="12"/>
      <c r="F6" s="11">
        <v>2020</v>
      </c>
      <c r="G6" s="12"/>
      <c r="H6" s="11" t="s">
        <v>5</v>
      </c>
      <c r="I6" s="11" t="s">
        <v>6</v>
      </c>
      <c r="J6" s="11" t="s">
        <v>7</v>
      </c>
      <c r="K6" s="13" t="s">
        <v>8</v>
      </c>
      <c r="L6" s="14"/>
      <c r="M6" s="11">
        <v>2021</v>
      </c>
      <c r="N6" s="12"/>
      <c r="O6" s="11" t="s">
        <v>9</v>
      </c>
      <c r="P6" s="11" t="s">
        <v>10</v>
      </c>
      <c r="Q6" s="11" t="s">
        <v>11</v>
      </c>
      <c r="R6" s="13" t="s">
        <v>12</v>
      </c>
      <c r="S6" s="14"/>
      <c r="T6" s="11">
        <v>2022</v>
      </c>
      <c r="U6" s="14"/>
      <c r="V6" s="11" t="s">
        <v>13</v>
      </c>
      <c r="W6" s="11" t="s">
        <v>14</v>
      </c>
      <c r="X6" s="11" t="s">
        <v>15</v>
      </c>
      <c r="Y6" s="11" t="s">
        <v>16</v>
      </c>
      <c r="Z6" s="12"/>
      <c r="AA6" s="11">
        <v>2023</v>
      </c>
      <c r="AB6" s="14"/>
      <c r="AC6" s="11" t="s">
        <v>17</v>
      </c>
      <c r="AD6" s="11" t="s">
        <v>18</v>
      </c>
      <c r="AE6" s="128" t="s">
        <v>138</v>
      </c>
      <c r="AF6" s="128" t="s">
        <v>140</v>
      </c>
      <c r="AG6" s="14"/>
      <c r="AH6" s="11">
        <v>2024</v>
      </c>
      <c r="AI6" s="79"/>
      <c r="AJ6" s="97" t="s">
        <v>142</v>
      </c>
      <c r="AK6" s="97" t="s">
        <v>145</v>
      </c>
      <c r="AL6" s="97" t="s">
        <v>146</v>
      </c>
      <c r="AM6" s="97" t="s">
        <v>149</v>
      </c>
      <c r="AN6" s="98"/>
      <c r="AO6" s="95">
        <v>2025</v>
      </c>
      <c r="AP6" s="14"/>
      <c r="AQ6" s="97" t="s">
        <v>151</v>
      </c>
      <c r="AR6" s="14"/>
      <c r="AS6" s="4"/>
    </row>
    <row r="7" spans="1:51" ht="12.75" customHeight="1" x14ac:dyDescent="0.15">
      <c r="A7" s="45"/>
      <c r="B7" s="46"/>
      <c r="C7" s="82"/>
      <c r="D7" s="46"/>
      <c r="E7" s="46"/>
      <c r="F7" s="46"/>
      <c r="G7" s="47"/>
      <c r="H7" s="46"/>
      <c r="I7" s="45"/>
      <c r="J7" s="45"/>
      <c r="K7" s="45"/>
      <c r="L7" s="45"/>
      <c r="M7" s="45"/>
      <c r="O7" s="45"/>
      <c r="P7" s="45"/>
      <c r="Q7" s="45"/>
      <c r="R7" s="45"/>
      <c r="T7" s="45"/>
      <c r="V7" s="45"/>
      <c r="W7" s="45"/>
      <c r="X7" s="45"/>
      <c r="Y7" s="45"/>
      <c r="AA7" s="45"/>
      <c r="AB7" s="45"/>
      <c r="AC7" s="45"/>
      <c r="AD7" s="45"/>
      <c r="AE7" s="45"/>
      <c r="AF7" s="45"/>
      <c r="AG7" s="45"/>
      <c r="AH7" s="45"/>
      <c r="AI7" s="45"/>
      <c r="AJ7" s="45"/>
      <c r="AK7" s="45"/>
      <c r="AL7" s="45"/>
      <c r="AM7" s="45"/>
      <c r="AN7" s="45"/>
      <c r="AO7" s="45"/>
      <c r="AP7" s="45"/>
      <c r="AQ7" s="45"/>
      <c r="AR7" s="45"/>
      <c r="AS7" s="4"/>
    </row>
    <row r="8" spans="1:51" ht="18" customHeight="1" x14ac:dyDescent="0.15">
      <c r="A8" s="45"/>
      <c r="B8" s="81" t="s">
        <v>99</v>
      </c>
      <c r="C8" s="82"/>
      <c r="D8" s="18">
        <v>-72500000</v>
      </c>
      <c r="E8" s="18"/>
      <c r="F8" s="18">
        <v>10400000</v>
      </c>
      <c r="G8" s="18"/>
      <c r="H8" s="18">
        <v>45900000</v>
      </c>
      <c r="I8" s="18">
        <v>26900000</v>
      </c>
      <c r="J8" s="18">
        <v>15600000</v>
      </c>
      <c r="K8" s="18">
        <v>-3100000</v>
      </c>
      <c r="L8" s="18"/>
      <c r="M8" s="18">
        <v>85300000</v>
      </c>
      <c r="N8" s="18"/>
      <c r="O8" s="18">
        <v>-31500000</v>
      </c>
      <c r="P8" s="18">
        <v>-41100000</v>
      </c>
      <c r="Q8" s="18">
        <v>-2800000</v>
      </c>
      <c r="R8" s="18">
        <v>1200000</v>
      </c>
      <c r="S8" s="18"/>
      <c r="T8" s="18">
        <v>-74200000</v>
      </c>
      <c r="U8" s="18"/>
      <c r="V8" s="18">
        <v>43000000</v>
      </c>
      <c r="W8" s="18">
        <v>-19600000</v>
      </c>
      <c r="X8" s="32">
        <f>-14800000</f>
        <v>-14800000</v>
      </c>
      <c r="Y8" s="18">
        <v>-26500000</v>
      </c>
      <c r="Z8" s="18"/>
      <c r="AA8" s="18">
        <v>-17900000</v>
      </c>
      <c r="AB8" s="18"/>
      <c r="AC8" s="18">
        <v>43000000</v>
      </c>
      <c r="AD8" s="83">
        <v>4500000</v>
      </c>
      <c r="AE8" s="149">
        <v>21100000</v>
      </c>
      <c r="AF8" s="149">
        <f>AH8-SUM(AC8:AE8)</f>
        <v>-3200000</v>
      </c>
      <c r="AG8" s="149"/>
      <c r="AH8" s="149">
        <v>65400000</v>
      </c>
      <c r="AI8" s="149"/>
      <c r="AJ8" s="149">
        <v>66600000</v>
      </c>
      <c r="AK8" s="149">
        <v>13700000</v>
      </c>
      <c r="AL8" s="149">
        <v>10300000</v>
      </c>
      <c r="AM8" s="149">
        <v>-12400000</v>
      </c>
      <c r="AN8" s="149"/>
      <c r="AO8" s="149">
        <v>78200000</v>
      </c>
      <c r="AP8" s="18"/>
      <c r="AQ8" s="149">
        <v>76500000</v>
      </c>
      <c r="AR8" s="18"/>
      <c r="AS8" s="4"/>
      <c r="AU8" s="221"/>
      <c r="AV8" s="190"/>
      <c r="AW8" s="190"/>
      <c r="AX8" s="189"/>
    </row>
    <row r="9" spans="1:51" ht="15.75" customHeight="1" x14ac:dyDescent="0.15">
      <c r="A9" s="45"/>
      <c r="B9" s="84" t="s">
        <v>100</v>
      </c>
      <c r="C9" s="82"/>
      <c r="D9" s="32">
        <v>-24700000</v>
      </c>
      <c r="E9" s="32"/>
      <c r="F9" s="32">
        <v>-19700000</v>
      </c>
      <c r="G9" s="32"/>
      <c r="H9" s="32">
        <v>-10600000</v>
      </c>
      <c r="I9" s="32">
        <v>-13800000</v>
      </c>
      <c r="J9" s="32">
        <v>-73200000</v>
      </c>
      <c r="K9" s="32">
        <v>-31600000</v>
      </c>
      <c r="L9" s="32"/>
      <c r="M9" s="32">
        <v>-129300000</v>
      </c>
      <c r="N9" s="32"/>
      <c r="O9" s="32">
        <v>-50400000</v>
      </c>
      <c r="P9" s="32">
        <v>-208200000</v>
      </c>
      <c r="Q9" s="32">
        <v>-5700000</v>
      </c>
      <c r="R9" s="32">
        <v>-19600000</v>
      </c>
      <c r="S9" s="32"/>
      <c r="T9" s="32">
        <f>-283900000</f>
        <v>-283900000</v>
      </c>
      <c r="U9" s="32"/>
      <c r="V9" s="32">
        <v>-23900000</v>
      </c>
      <c r="W9" s="32">
        <v>-35300000</v>
      </c>
      <c r="X9" s="32">
        <v>-27000000</v>
      </c>
      <c r="Y9" s="32">
        <v>-24800000</v>
      </c>
      <c r="Z9" s="32"/>
      <c r="AA9" s="32">
        <v>-111000000</v>
      </c>
      <c r="AB9" s="32"/>
      <c r="AC9" s="32">
        <v>-21000000</v>
      </c>
      <c r="AD9" s="35">
        <v>17000000</v>
      </c>
      <c r="AE9" s="150">
        <v>16300000</v>
      </c>
      <c r="AF9" s="150">
        <f t="shared" ref="AF9:AF11" si="0">AH9-SUM(AC9:AE9)</f>
        <v>-28200000</v>
      </c>
      <c r="AG9" s="150"/>
      <c r="AH9" s="150">
        <v>-15900000</v>
      </c>
      <c r="AI9" s="150"/>
      <c r="AJ9" s="150">
        <v>-30900000</v>
      </c>
      <c r="AK9" s="150">
        <v>-62700000</v>
      </c>
      <c r="AL9" s="150">
        <v>-31200000</v>
      </c>
      <c r="AM9" s="150">
        <v>50700000</v>
      </c>
      <c r="AN9" s="150"/>
      <c r="AO9" s="150">
        <v>-74100000</v>
      </c>
      <c r="AP9" s="32"/>
      <c r="AQ9" s="150">
        <v>-14800000</v>
      </c>
      <c r="AR9" s="32"/>
      <c r="AS9" s="4"/>
      <c r="AU9" s="221"/>
      <c r="AV9" s="192"/>
      <c r="AW9" s="192"/>
      <c r="AX9" s="189"/>
    </row>
    <row r="10" spans="1:51" ht="15.75" customHeight="1" x14ac:dyDescent="0.15">
      <c r="A10" s="45"/>
      <c r="B10" s="84" t="s">
        <v>101</v>
      </c>
      <c r="C10" s="82"/>
      <c r="D10" s="85">
        <v>161500000</v>
      </c>
      <c r="E10" s="32"/>
      <c r="F10" s="85">
        <v>60800000</v>
      </c>
      <c r="G10" s="32"/>
      <c r="H10" s="85">
        <v>390700000</v>
      </c>
      <c r="I10" s="85">
        <v>-8500000</v>
      </c>
      <c r="J10" s="85">
        <v>-5000000</v>
      </c>
      <c r="K10" s="85">
        <v>-1000000</v>
      </c>
      <c r="L10" s="32"/>
      <c r="M10" s="85">
        <v>376200000</v>
      </c>
      <c r="N10" s="32"/>
      <c r="O10" s="85">
        <v>59100000</v>
      </c>
      <c r="P10" s="85">
        <v>10000000</v>
      </c>
      <c r="Q10" s="85">
        <v>-700000</v>
      </c>
      <c r="R10" s="85">
        <v>4500000</v>
      </c>
      <c r="S10" s="32"/>
      <c r="T10" s="85">
        <v>72900000</v>
      </c>
      <c r="U10" s="32"/>
      <c r="V10" s="85">
        <v>17300000</v>
      </c>
      <c r="W10" s="85">
        <v>9700000</v>
      </c>
      <c r="X10" s="85">
        <f>-3900000</f>
        <v>-3900000</v>
      </c>
      <c r="Y10" s="85">
        <v>7600000</v>
      </c>
      <c r="Z10" s="32"/>
      <c r="AA10" s="85">
        <v>30600000</v>
      </c>
      <c r="AB10" s="32"/>
      <c r="AC10" s="85">
        <v>5288000</v>
      </c>
      <c r="AD10" s="86">
        <v>-16300000</v>
      </c>
      <c r="AE10" s="151">
        <v>112000</v>
      </c>
      <c r="AF10" s="151">
        <f t="shared" si="0"/>
        <v>3000000</v>
      </c>
      <c r="AG10" s="150"/>
      <c r="AH10" s="151">
        <v>-7900000</v>
      </c>
      <c r="AI10" s="150"/>
      <c r="AJ10" s="151">
        <v>32000000</v>
      </c>
      <c r="AK10" s="151">
        <v>15400000</v>
      </c>
      <c r="AL10" s="151">
        <v>27800000</v>
      </c>
      <c r="AM10" s="151">
        <v>-32200000</v>
      </c>
      <c r="AN10" s="150"/>
      <c r="AO10" s="151">
        <v>43000000</v>
      </c>
      <c r="AP10" s="32"/>
      <c r="AQ10" s="151">
        <v>7900000</v>
      </c>
      <c r="AR10" s="32"/>
      <c r="AS10" s="4">
        <v>-2700000</v>
      </c>
      <c r="AU10" s="221"/>
    </row>
    <row r="11" spans="1:51" ht="15.75" customHeight="1" x14ac:dyDescent="0.15">
      <c r="A11" s="45"/>
      <c r="B11" s="84" t="s">
        <v>102</v>
      </c>
      <c r="C11" s="82"/>
      <c r="D11" s="18">
        <v>64400000</v>
      </c>
      <c r="E11" s="18"/>
      <c r="F11" s="18">
        <v>51500000</v>
      </c>
      <c r="G11" s="18"/>
      <c r="H11" s="18">
        <v>426000000</v>
      </c>
      <c r="I11" s="18">
        <v>4600000</v>
      </c>
      <c r="J11" s="18">
        <v>-62600000</v>
      </c>
      <c r="K11" s="18">
        <v>-35700000</v>
      </c>
      <c r="L11" s="18"/>
      <c r="M11" s="18">
        <v>332300000</v>
      </c>
      <c r="N11" s="18"/>
      <c r="O11" s="18">
        <v>-22800000</v>
      </c>
      <c r="P11" s="18">
        <v>-239300000</v>
      </c>
      <c r="Q11" s="18">
        <v>-9200000</v>
      </c>
      <c r="R11" s="18">
        <v>-13900000</v>
      </c>
      <c r="S11" s="18"/>
      <c r="T11" s="18">
        <f>-285200000</f>
        <v>-285200000</v>
      </c>
      <c r="U11" s="18"/>
      <c r="V11" s="18">
        <v>36400000</v>
      </c>
      <c r="W11" s="18">
        <v>-45200000</v>
      </c>
      <c r="X11" s="18">
        <f>-45700000</f>
        <v>-45700000</v>
      </c>
      <c r="Y11" s="18">
        <v>-43700000</v>
      </c>
      <c r="Z11" s="18"/>
      <c r="AA11" s="18">
        <v>-98200000</v>
      </c>
      <c r="AB11" s="18"/>
      <c r="AC11" s="18">
        <f>SUM(AC8:AC10)</f>
        <v>27288000</v>
      </c>
      <c r="AD11" s="83">
        <v>5100000</v>
      </c>
      <c r="AE11" s="149">
        <v>37512000</v>
      </c>
      <c r="AF11" s="149">
        <f t="shared" si="0"/>
        <v>-28400000</v>
      </c>
      <c r="AG11" s="149"/>
      <c r="AH11" s="149">
        <v>41500000</v>
      </c>
      <c r="AI11" s="149"/>
      <c r="AJ11" s="149">
        <v>67800000</v>
      </c>
      <c r="AK11" s="149">
        <v>-33500000</v>
      </c>
      <c r="AL11" s="149">
        <v>7000000</v>
      </c>
      <c r="AM11" s="149">
        <v>6100000</v>
      </c>
      <c r="AN11" s="149"/>
      <c r="AO11" s="149">
        <v>47400000</v>
      </c>
      <c r="AP11" s="18"/>
      <c r="AQ11" s="149">
        <v>69500000</v>
      </c>
      <c r="AR11" s="18"/>
      <c r="AS11" s="4"/>
      <c r="AX11" s="189"/>
    </row>
    <row r="12" spans="1:51" ht="15.75" customHeight="1" x14ac:dyDescent="0.15">
      <c r="A12" s="45"/>
      <c r="B12" s="84" t="s">
        <v>103</v>
      </c>
      <c r="C12" s="82"/>
      <c r="D12" s="32">
        <v>117900000</v>
      </c>
      <c r="E12" s="32"/>
      <c r="F12" s="32">
        <v>182300000</v>
      </c>
      <c r="G12" s="32"/>
      <c r="H12" s="32">
        <v>233700000</v>
      </c>
      <c r="I12" s="32">
        <v>659700000</v>
      </c>
      <c r="J12" s="32">
        <v>664300000</v>
      </c>
      <c r="K12" s="32">
        <v>601700000</v>
      </c>
      <c r="L12" s="32"/>
      <c r="M12" s="32">
        <v>233700000</v>
      </c>
      <c r="N12" s="32"/>
      <c r="O12" s="32">
        <v>566000000</v>
      </c>
      <c r="P12" s="32">
        <v>543200000</v>
      </c>
      <c r="Q12" s="32">
        <v>303900000</v>
      </c>
      <c r="R12" s="32">
        <v>294800000</v>
      </c>
      <c r="S12" s="32"/>
      <c r="T12" s="32">
        <v>566000000</v>
      </c>
      <c r="U12" s="32"/>
      <c r="V12" s="32">
        <v>280800000</v>
      </c>
      <c r="W12" s="32">
        <v>317100000</v>
      </c>
      <c r="X12" s="32">
        <v>271900000</v>
      </c>
      <c r="Y12" s="32">
        <v>226200000</v>
      </c>
      <c r="Z12" s="32"/>
      <c r="AA12" s="32">
        <v>280800000</v>
      </c>
      <c r="AB12" s="32"/>
      <c r="AC12" s="32">
        <v>182571000</v>
      </c>
      <c r="AD12" s="35">
        <v>209900000</v>
      </c>
      <c r="AE12" s="150">
        <v>215000000</v>
      </c>
      <c r="AF12" s="150">
        <v>252500000</v>
      </c>
      <c r="AG12" s="150"/>
      <c r="AH12" s="150">
        <f>AA13</f>
        <v>182600000</v>
      </c>
      <c r="AI12" s="150"/>
      <c r="AJ12" s="150">
        <v>224100000</v>
      </c>
      <c r="AK12" s="150">
        <v>291800000</v>
      </c>
      <c r="AL12" s="150">
        <v>258400000</v>
      </c>
      <c r="AM12" s="150">
        <v>265300000</v>
      </c>
      <c r="AN12" s="150"/>
      <c r="AO12" s="150">
        <f>AH13</f>
        <v>224100000</v>
      </c>
      <c r="AP12" s="32"/>
      <c r="AQ12" s="150">
        <v>271500000</v>
      </c>
      <c r="AR12" s="32"/>
      <c r="AS12" s="4"/>
    </row>
    <row r="13" spans="1:51" ht="15.75" customHeight="1" thickBot="1" x14ac:dyDescent="0.2">
      <c r="A13" s="45"/>
      <c r="B13" s="84" t="s">
        <v>104</v>
      </c>
      <c r="D13" s="21">
        <v>182300000</v>
      </c>
      <c r="E13" s="18"/>
      <c r="F13" s="21">
        <v>233700000</v>
      </c>
      <c r="G13" s="18"/>
      <c r="H13" s="21">
        <v>659700000</v>
      </c>
      <c r="I13" s="21">
        <v>664300000</v>
      </c>
      <c r="J13" s="21">
        <v>601700000</v>
      </c>
      <c r="K13" s="21">
        <v>566000000</v>
      </c>
      <c r="L13" s="18"/>
      <c r="M13" s="21">
        <v>566000000</v>
      </c>
      <c r="N13" s="18"/>
      <c r="O13" s="21">
        <v>543200000</v>
      </c>
      <c r="P13" s="21">
        <v>303900000</v>
      </c>
      <c r="Q13" s="21">
        <v>294800000</v>
      </c>
      <c r="R13" s="21">
        <v>280800000</v>
      </c>
      <c r="S13" s="18"/>
      <c r="T13" s="21">
        <v>280800000</v>
      </c>
      <c r="U13" s="18"/>
      <c r="V13" s="21">
        <v>317100000</v>
      </c>
      <c r="W13" s="21">
        <v>271900000</v>
      </c>
      <c r="X13" s="21">
        <v>226236000</v>
      </c>
      <c r="Y13" s="21">
        <v>182500000</v>
      </c>
      <c r="Z13" s="18"/>
      <c r="AA13" s="21">
        <v>182600000</v>
      </c>
      <c r="AB13" s="18"/>
      <c r="AC13" s="21">
        <f>SUM(AC11:AC12)</f>
        <v>209859000</v>
      </c>
      <c r="AD13" s="21">
        <v>215000000</v>
      </c>
      <c r="AE13" s="152">
        <v>252512000</v>
      </c>
      <c r="AF13" s="152">
        <f>SUM(AF11:AF12)</f>
        <v>224100000</v>
      </c>
      <c r="AG13" s="157"/>
      <c r="AH13" s="152">
        <v>224100000</v>
      </c>
      <c r="AI13" s="157"/>
      <c r="AJ13" s="152">
        <v>291800000</v>
      </c>
      <c r="AK13" s="152">
        <v>258400000</v>
      </c>
      <c r="AL13" s="152">
        <v>265300000</v>
      </c>
      <c r="AM13" s="152">
        <v>271500000</v>
      </c>
      <c r="AN13" s="157"/>
      <c r="AO13" s="152">
        <v>271500000</v>
      </c>
      <c r="AP13" s="18"/>
      <c r="AQ13" s="152">
        <v>341000000</v>
      </c>
      <c r="AR13" s="18"/>
      <c r="AS13" s="4"/>
      <c r="AY13" s="191"/>
    </row>
    <row r="14" spans="1:51" ht="12.75" customHeight="1" thickTop="1" x14ac:dyDescent="0.15">
      <c r="A14" s="45"/>
      <c r="AC14" s="82"/>
      <c r="AD14" s="82"/>
      <c r="AS14" s="4"/>
    </row>
    <row r="15" spans="1:51" ht="12.75" customHeight="1" x14ac:dyDescent="0.15">
      <c r="A15" s="45"/>
      <c r="AS15" s="4"/>
    </row>
    <row r="16" spans="1:51" ht="24.5" customHeight="1" x14ac:dyDescent="0.15">
      <c r="A16" s="45"/>
      <c r="B16" s="48" t="s">
        <v>105</v>
      </c>
      <c r="D16" s="18">
        <v>-4600000</v>
      </c>
      <c r="F16" s="18">
        <v>42700000</v>
      </c>
      <c r="H16" s="18">
        <v>53300000</v>
      </c>
      <c r="I16" s="18">
        <v>26000000</v>
      </c>
      <c r="J16" s="18">
        <v>28400000</v>
      </c>
      <c r="K16" s="18">
        <v>11500000</v>
      </c>
      <c r="M16" s="18">
        <v>119200000</v>
      </c>
      <c r="O16" s="18">
        <v>-12400000</v>
      </c>
      <c r="P16" s="18">
        <v>-27200000</v>
      </c>
      <c r="Q16" s="18">
        <v>13300000</v>
      </c>
      <c r="R16" s="18">
        <v>7300000</v>
      </c>
      <c r="S16" s="18"/>
      <c r="T16" s="18">
        <v>-19000000</v>
      </c>
      <c r="U16" s="18"/>
      <c r="V16" s="18">
        <v>43400000</v>
      </c>
      <c r="W16" s="18">
        <v>-20400000</v>
      </c>
      <c r="X16" s="18">
        <v>-6700000</v>
      </c>
      <c r="Y16" s="18">
        <v>-27200000</v>
      </c>
      <c r="Z16" s="18"/>
      <c r="AA16" s="18">
        <v>-10700000</v>
      </c>
      <c r="AC16" s="18">
        <v>37800000</v>
      </c>
      <c r="AD16" s="18">
        <v>-4400000</v>
      </c>
      <c r="AE16" s="145">
        <v>9400000</v>
      </c>
      <c r="AF16" s="145">
        <v>-9800000</v>
      </c>
      <c r="AG16" s="145"/>
      <c r="AH16" s="145">
        <v>33000000</v>
      </c>
      <c r="AI16" s="145"/>
      <c r="AJ16" s="145">
        <v>42800000</v>
      </c>
      <c r="AK16" s="145">
        <v>-13100000</v>
      </c>
      <c r="AL16" s="145">
        <v>2600000</v>
      </c>
      <c r="AM16" s="145">
        <v>-29100000</v>
      </c>
      <c r="AN16" s="145"/>
      <c r="AO16" s="149">
        <v>3200000</v>
      </c>
      <c r="AQ16" s="149">
        <v>59100000</v>
      </c>
      <c r="AS16" s="4"/>
    </row>
    <row r="17" spans="1:45" ht="12.75" customHeight="1" x14ac:dyDescent="0.15">
      <c r="A17" s="45"/>
      <c r="B17" s="45"/>
      <c r="J17" s="45"/>
      <c r="K17" s="45"/>
      <c r="L17" s="45"/>
      <c r="M17" s="45"/>
      <c r="O17" s="45"/>
      <c r="P17" s="45"/>
      <c r="Q17" s="45"/>
      <c r="R17" s="45"/>
      <c r="S17" s="45"/>
      <c r="T17" s="45"/>
      <c r="U17" s="45"/>
      <c r="V17" s="45"/>
      <c r="W17" s="45"/>
      <c r="X17" s="45"/>
      <c r="Y17" s="45"/>
      <c r="Z17" s="45"/>
      <c r="AA17" s="82"/>
      <c r="AB17" s="82"/>
      <c r="AC17" s="82"/>
      <c r="AD17" s="82"/>
      <c r="AE17" s="82"/>
      <c r="AF17" s="82"/>
      <c r="AG17" s="82"/>
      <c r="AH17" s="82"/>
      <c r="AI17" s="82"/>
      <c r="AJ17" s="82"/>
      <c r="AK17" s="82"/>
      <c r="AL17" s="82"/>
      <c r="AM17" s="82"/>
      <c r="AN17" s="82"/>
      <c r="AO17" s="82"/>
      <c r="AP17" s="45"/>
      <c r="AQ17" s="45"/>
      <c r="AR17" s="45"/>
      <c r="AS17" s="4"/>
    </row>
    <row r="18" spans="1:45" ht="13.5" customHeight="1" x14ac:dyDescent="0.15">
      <c r="A18" s="25" t="s">
        <v>45</v>
      </c>
      <c r="J18" s="45"/>
      <c r="K18" s="45"/>
      <c r="L18" s="45"/>
      <c r="M18" s="45"/>
      <c r="O18" s="45"/>
      <c r="P18" s="45"/>
      <c r="Q18" s="45"/>
      <c r="R18" s="45"/>
      <c r="S18" s="45"/>
      <c r="T18" s="45"/>
      <c r="U18" s="45"/>
      <c r="V18" s="45"/>
      <c r="W18" s="45"/>
      <c r="X18" s="45"/>
      <c r="Y18" s="45"/>
      <c r="Z18" s="45"/>
      <c r="AA18" s="82"/>
      <c r="AB18" s="82"/>
      <c r="AC18" s="82"/>
      <c r="AD18" s="82"/>
      <c r="AE18" s="82"/>
      <c r="AF18" s="82"/>
      <c r="AG18" s="82"/>
      <c r="AH18" s="82"/>
      <c r="AI18" s="82"/>
      <c r="AJ18" s="82"/>
      <c r="AK18" s="82"/>
      <c r="AL18" s="82"/>
      <c r="AM18" s="82"/>
      <c r="AN18" s="82"/>
      <c r="AO18" s="82"/>
      <c r="AP18" s="45"/>
      <c r="AQ18" s="45"/>
      <c r="AR18" s="45"/>
      <c r="AS18" s="4"/>
    </row>
    <row r="19" spans="1:45" ht="6" customHeight="1" x14ac:dyDescent="0.15">
      <c r="A19" s="4"/>
      <c r="B19" s="4"/>
      <c r="C19" s="127"/>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2.75" customHeight="1" x14ac:dyDescent="0.15">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row>
    <row r="21" spans="1:45" ht="12.75" customHeight="1" x14ac:dyDescent="0.15">
      <c r="A21" s="45"/>
      <c r="B21" s="45"/>
      <c r="C21" s="82"/>
      <c r="D21" s="45"/>
      <c r="E21" s="45"/>
      <c r="F21" s="45"/>
      <c r="G21" s="45"/>
      <c r="H21" s="45"/>
      <c r="I21" s="45"/>
      <c r="J21" s="45"/>
      <c r="K21" s="45"/>
      <c r="L21" s="45"/>
      <c r="M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row>
    <row r="22" spans="1:45" ht="12.75" customHeight="1" x14ac:dyDescent="0.15">
      <c r="A22" s="45"/>
      <c r="B22" s="45"/>
      <c r="C22" s="82"/>
      <c r="D22" s="45"/>
      <c r="E22" s="45"/>
      <c r="F22" s="45"/>
      <c r="G22" s="45"/>
      <c r="H22" s="45"/>
      <c r="I22" s="45"/>
      <c r="J22" s="45"/>
      <c r="K22" s="45"/>
      <c r="L22" s="45"/>
      <c r="M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row>
    <row r="23" spans="1:45" ht="12.75" customHeight="1" x14ac:dyDescent="0.15">
      <c r="A23" s="45"/>
      <c r="B23" s="45"/>
      <c r="C23" s="82"/>
      <c r="D23" s="45"/>
      <c r="E23" s="45"/>
      <c r="F23" s="45"/>
      <c r="G23" s="45"/>
      <c r="H23" s="45"/>
      <c r="I23" s="45"/>
      <c r="J23" s="45"/>
      <c r="K23" s="45"/>
      <c r="L23" s="45"/>
      <c r="M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row>
    <row r="24" spans="1:45" ht="12.75" customHeight="1" x14ac:dyDescent="0.15">
      <c r="A24" s="45"/>
      <c r="B24" s="45"/>
      <c r="C24" s="82"/>
      <c r="D24" s="45"/>
      <c r="E24" s="45"/>
      <c r="F24" s="45"/>
      <c r="G24" s="45"/>
      <c r="H24" s="45"/>
      <c r="I24" s="45"/>
      <c r="J24" s="45"/>
      <c r="K24" s="45"/>
      <c r="L24" s="45"/>
      <c r="M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row>
    <row r="25" spans="1:45" ht="12.75" customHeight="1" x14ac:dyDescent="0.15">
      <c r="A25" s="45"/>
      <c r="B25" s="45"/>
      <c r="C25" s="82"/>
      <c r="D25" s="45"/>
      <c r="E25" s="45"/>
      <c r="F25" s="45"/>
      <c r="G25" s="45"/>
      <c r="H25" s="45"/>
      <c r="I25" s="45"/>
      <c r="J25" s="45"/>
      <c r="K25" s="45"/>
      <c r="L25" s="45"/>
      <c r="M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row>
    <row r="26" spans="1:45" ht="12.75" customHeight="1" x14ac:dyDescent="0.15">
      <c r="A26" s="45"/>
      <c r="B26" s="45"/>
      <c r="C26" s="82"/>
      <c r="D26" s="45"/>
      <c r="E26" s="45"/>
      <c r="F26" s="45"/>
      <c r="G26" s="45"/>
      <c r="H26" s="45"/>
      <c r="I26" s="45"/>
      <c r="J26" s="45"/>
      <c r="K26" s="45"/>
      <c r="L26" s="45"/>
      <c r="M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row>
    <row r="27" spans="1:45" ht="12.75" customHeight="1" x14ac:dyDescent="0.15">
      <c r="A27" s="45"/>
      <c r="B27" s="45"/>
      <c r="C27" s="82"/>
      <c r="D27" s="45"/>
      <c r="E27" s="45"/>
      <c r="F27" s="45"/>
      <c r="G27" s="45"/>
      <c r="H27" s="45"/>
      <c r="I27" s="45"/>
      <c r="J27" s="45"/>
      <c r="K27" s="45"/>
      <c r="L27" s="45"/>
      <c r="M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row>
    <row r="28" spans="1:45" ht="12.75" customHeight="1" x14ac:dyDescent="0.15">
      <c r="A28" s="45"/>
      <c r="B28" s="45"/>
      <c r="C28" s="82"/>
      <c r="D28" s="45"/>
      <c r="E28" s="45"/>
      <c r="F28" s="45"/>
      <c r="G28" s="45"/>
      <c r="H28" s="45"/>
      <c r="I28" s="45"/>
      <c r="J28" s="45"/>
      <c r="K28" s="45"/>
      <c r="L28" s="45"/>
      <c r="M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row>
    <row r="29" spans="1:45" ht="12.75" customHeight="1" x14ac:dyDescent="0.15">
      <c r="A29" s="45"/>
      <c r="B29" s="45"/>
      <c r="C29" s="82"/>
      <c r="D29" s="45"/>
      <c r="E29" s="45"/>
      <c r="F29" s="45"/>
      <c r="G29" s="45"/>
      <c r="H29" s="45"/>
      <c r="I29" s="45"/>
      <c r="J29" s="45"/>
      <c r="K29" s="45"/>
      <c r="L29" s="45"/>
      <c r="M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row>
    <row r="30" spans="1:45" ht="12.75" customHeight="1" x14ac:dyDescent="0.15">
      <c r="A30" s="45"/>
      <c r="B30" s="45"/>
      <c r="C30" s="82"/>
      <c r="D30" s="45"/>
      <c r="E30" s="45"/>
      <c r="F30" s="45"/>
      <c r="G30" s="45"/>
      <c r="H30" s="45"/>
      <c r="I30" s="45"/>
      <c r="J30" s="45"/>
      <c r="K30" s="45"/>
      <c r="L30" s="45"/>
      <c r="M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row>
    <row r="31" spans="1:45" ht="12.75" customHeight="1" x14ac:dyDescent="0.15">
      <c r="A31" s="45"/>
      <c r="B31" s="45"/>
      <c r="C31" s="82"/>
      <c r="D31" s="45"/>
      <c r="E31" s="45"/>
      <c r="F31" s="45"/>
      <c r="G31" s="45"/>
      <c r="H31" s="45"/>
      <c r="I31" s="45"/>
      <c r="J31" s="45"/>
      <c r="K31" s="45"/>
      <c r="L31" s="45"/>
      <c r="M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row>
    <row r="32" spans="1:45" ht="12.75" customHeight="1" x14ac:dyDescent="0.15">
      <c r="A32" s="45"/>
      <c r="B32" s="45"/>
      <c r="C32" s="82"/>
      <c r="D32" s="45"/>
      <c r="E32" s="45"/>
      <c r="F32" s="45"/>
      <c r="G32" s="45"/>
      <c r="H32" s="45"/>
      <c r="I32" s="45"/>
      <c r="J32" s="45"/>
      <c r="K32" s="45"/>
      <c r="L32" s="45"/>
      <c r="M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row>
    <row r="33" spans="1:45" ht="12.75" customHeight="1" x14ac:dyDescent="0.15">
      <c r="A33" s="45"/>
      <c r="B33" s="45"/>
      <c r="C33" s="82"/>
      <c r="D33" s="45"/>
      <c r="E33" s="45"/>
      <c r="F33" s="45"/>
      <c r="G33" s="45"/>
      <c r="H33" s="45"/>
      <c r="I33" s="45"/>
      <c r="J33" s="45"/>
      <c r="K33" s="45"/>
      <c r="L33" s="45"/>
      <c r="M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row>
    <row r="34" spans="1:45" ht="12.75" customHeight="1" x14ac:dyDescent="0.15">
      <c r="A34" s="45"/>
      <c r="B34" s="45"/>
      <c r="C34" s="82"/>
      <c r="D34" s="45"/>
      <c r="E34" s="45"/>
      <c r="F34" s="45"/>
      <c r="G34" s="45"/>
      <c r="H34" s="45"/>
      <c r="I34" s="45"/>
      <c r="J34" s="45"/>
      <c r="K34" s="45"/>
      <c r="L34" s="45"/>
      <c r="M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row>
    <row r="35" spans="1:45" ht="12.75" customHeight="1" x14ac:dyDescent="0.15">
      <c r="A35" s="45"/>
      <c r="B35" s="45"/>
      <c r="C35" s="82"/>
      <c r="D35" s="45"/>
      <c r="E35" s="45"/>
      <c r="F35" s="45"/>
      <c r="G35" s="45"/>
      <c r="H35" s="45"/>
      <c r="I35" s="45"/>
      <c r="J35" s="45"/>
      <c r="K35" s="45"/>
      <c r="L35" s="45"/>
      <c r="M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row>
    <row r="36" spans="1:45" ht="12.75" customHeight="1" x14ac:dyDescent="0.15">
      <c r="A36" s="45"/>
      <c r="B36" s="45"/>
      <c r="C36" s="82"/>
      <c r="D36" s="45"/>
      <c r="E36" s="45"/>
      <c r="F36" s="45"/>
      <c r="G36" s="45"/>
      <c r="H36" s="45"/>
      <c r="I36" s="45"/>
      <c r="J36" s="45"/>
      <c r="K36" s="45"/>
      <c r="L36" s="45"/>
      <c r="M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row>
    <row r="37" spans="1:45" ht="12.75" customHeight="1" x14ac:dyDescent="0.15">
      <c r="A37" s="45"/>
      <c r="B37" s="45"/>
      <c r="C37" s="82"/>
      <c r="D37" s="45"/>
      <c r="E37" s="45"/>
      <c r="F37" s="45"/>
      <c r="G37" s="45"/>
      <c r="H37" s="45"/>
      <c r="I37" s="45"/>
      <c r="J37" s="45"/>
      <c r="K37" s="45"/>
      <c r="L37" s="45"/>
      <c r="M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row>
    <row r="38" spans="1:45" ht="12.75" customHeight="1" x14ac:dyDescent="0.15">
      <c r="A38" s="45"/>
      <c r="B38" s="45"/>
      <c r="C38" s="82"/>
      <c r="D38" s="45"/>
      <c r="E38" s="45"/>
      <c r="F38" s="45"/>
      <c r="G38" s="45"/>
      <c r="H38" s="45"/>
      <c r="I38" s="45"/>
      <c r="J38" s="45"/>
      <c r="K38" s="45"/>
      <c r="L38" s="45"/>
      <c r="M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row>
    <row r="39" spans="1:45" ht="12.75" customHeight="1" x14ac:dyDescent="0.15">
      <c r="A39" s="45"/>
      <c r="B39" s="45"/>
      <c r="C39" s="82"/>
      <c r="D39" s="45"/>
      <c r="E39" s="45"/>
      <c r="F39" s="45"/>
      <c r="G39" s="45"/>
      <c r="H39" s="45"/>
      <c r="I39" s="45"/>
      <c r="J39" s="45"/>
      <c r="K39" s="45"/>
      <c r="L39" s="45"/>
      <c r="M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row>
    <row r="40" spans="1:45" ht="12.75" customHeight="1" x14ac:dyDescent="0.15">
      <c r="A40" s="45"/>
      <c r="B40" s="45"/>
      <c r="C40" s="82"/>
      <c r="D40" s="45"/>
      <c r="E40" s="45"/>
      <c r="F40" s="45"/>
      <c r="G40" s="45"/>
      <c r="H40" s="45"/>
      <c r="I40" s="45"/>
      <c r="J40" s="45"/>
      <c r="K40" s="45"/>
      <c r="L40" s="45"/>
      <c r="M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row>
    <row r="41" spans="1:45" ht="12.75" customHeight="1" x14ac:dyDescent="0.15">
      <c r="A41" s="45"/>
      <c r="B41" s="45"/>
      <c r="C41" s="82"/>
      <c r="D41" s="45"/>
      <c r="E41" s="45"/>
      <c r="F41" s="45"/>
      <c r="G41" s="45"/>
      <c r="H41" s="45"/>
      <c r="I41" s="45"/>
      <c r="J41" s="45"/>
      <c r="K41" s="45"/>
      <c r="L41" s="45"/>
      <c r="M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row>
    <row r="42" spans="1:45" ht="12.75" customHeight="1" x14ac:dyDescent="0.15">
      <c r="A42" s="45"/>
      <c r="B42" s="45"/>
      <c r="C42" s="82"/>
      <c r="D42" s="45"/>
      <c r="E42" s="45"/>
      <c r="F42" s="45"/>
      <c r="G42" s="45"/>
      <c r="H42" s="45"/>
      <c r="I42" s="45"/>
      <c r="J42" s="45"/>
      <c r="K42" s="45"/>
      <c r="L42" s="45"/>
      <c r="M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row>
    <row r="43" spans="1:45" ht="12.75" customHeight="1" x14ac:dyDescent="0.15">
      <c r="A43" s="45"/>
      <c r="B43" s="45"/>
      <c r="C43" s="82"/>
      <c r="D43" s="45"/>
      <c r="E43" s="45"/>
      <c r="F43" s="45"/>
      <c r="G43" s="45"/>
      <c r="H43" s="45"/>
      <c r="I43" s="45"/>
      <c r="J43" s="45"/>
      <c r="K43" s="45"/>
      <c r="L43" s="45"/>
      <c r="M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row>
    <row r="44" spans="1:45" ht="12.75" customHeight="1" x14ac:dyDescent="0.15">
      <c r="A44" s="45"/>
      <c r="B44" s="45"/>
      <c r="C44" s="82"/>
      <c r="D44" s="45"/>
      <c r="E44" s="45"/>
      <c r="F44" s="45"/>
      <c r="G44" s="45"/>
      <c r="H44" s="45"/>
      <c r="I44" s="45"/>
      <c r="J44" s="45"/>
      <c r="K44" s="45"/>
      <c r="L44" s="45"/>
      <c r="M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row>
    <row r="45" spans="1:45" ht="12.75" customHeight="1" x14ac:dyDescent="0.15">
      <c r="A45" s="45"/>
      <c r="B45" s="45"/>
      <c r="C45" s="82"/>
      <c r="D45" s="45"/>
      <c r="E45" s="45"/>
      <c r="F45" s="45"/>
      <c r="G45" s="45"/>
      <c r="H45" s="45"/>
      <c r="I45" s="45"/>
      <c r="J45" s="45"/>
      <c r="K45" s="45"/>
      <c r="L45" s="45"/>
      <c r="M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row>
    <row r="46" spans="1:45" ht="12.75" customHeight="1" x14ac:dyDescent="0.15">
      <c r="A46" s="45"/>
      <c r="B46" s="45"/>
      <c r="C46" s="82"/>
      <c r="D46" s="45"/>
      <c r="E46" s="45"/>
      <c r="F46" s="45"/>
      <c r="G46" s="45"/>
      <c r="H46" s="45"/>
      <c r="I46" s="45"/>
      <c r="J46" s="45"/>
      <c r="K46" s="45"/>
      <c r="L46" s="45"/>
      <c r="M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row>
    <row r="47" spans="1:45" ht="12.75" customHeight="1" x14ac:dyDescent="0.15">
      <c r="A47" s="45"/>
      <c r="B47" s="45"/>
      <c r="C47" s="82"/>
      <c r="D47" s="45"/>
      <c r="E47" s="45"/>
      <c r="F47" s="45"/>
      <c r="G47" s="45"/>
      <c r="H47" s="45"/>
      <c r="I47" s="45"/>
      <c r="J47" s="45"/>
      <c r="K47" s="45"/>
      <c r="L47" s="45"/>
      <c r="M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row>
    <row r="48" spans="1:45" ht="12.75" customHeight="1" x14ac:dyDescent="0.15">
      <c r="A48" s="45"/>
      <c r="B48" s="45"/>
      <c r="C48" s="82"/>
      <c r="D48" s="45"/>
      <c r="E48" s="45"/>
      <c r="F48" s="45"/>
      <c r="G48" s="45"/>
      <c r="H48" s="45"/>
      <c r="I48" s="45"/>
      <c r="J48" s="45"/>
      <c r="K48" s="45"/>
      <c r="L48" s="45"/>
      <c r="M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row>
    <row r="49" spans="1:45" ht="12.75" customHeight="1" x14ac:dyDescent="0.15">
      <c r="A49" s="45"/>
      <c r="B49" s="45"/>
      <c r="C49" s="82"/>
      <c r="D49" s="45"/>
      <c r="E49" s="45"/>
      <c r="F49" s="45"/>
      <c r="G49" s="45"/>
      <c r="H49" s="45"/>
      <c r="I49" s="45"/>
      <c r="J49" s="45"/>
      <c r="K49" s="45"/>
      <c r="L49" s="45"/>
      <c r="M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row>
    <row r="50" spans="1:45" ht="12.75" customHeight="1" x14ac:dyDescent="0.15">
      <c r="A50" s="45"/>
      <c r="B50" s="45"/>
      <c r="C50" s="82"/>
      <c r="D50" s="45"/>
      <c r="E50" s="45"/>
      <c r="F50" s="45"/>
      <c r="G50" s="45"/>
      <c r="H50" s="45"/>
      <c r="I50" s="45"/>
      <c r="J50" s="45"/>
      <c r="K50" s="45"/>
      <c r="L50" s="45"/>
      <c r="M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row>
    <row r="51" spans="1:45" ht="12.75" customHeight="1" x14ac:dyDescent="0.15">
      <c r="A51" s="45"/>
      <c r="B51" s="45"/>
      <c r="C51" s="82"/>
      <c r="D51" s="45"/>
      <c r="E51" s="45"/>
      <c r="F51" s="45"/>
      <c r="G51" s="45"/>
      <c r="H51" s="45"/>
      <c r="I51" s="45"/>
      <c r="J51" s="45"/>
      <c r="K51" s="45"/>
      <c r="L51" s="45"/>
      <c r="M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row>
    <row r="52" spans="1:45" ht="12.75" customHeight="1" x14ac:dyDescent="0.15">
      <c r="A52" s="45"/>
      <c r="B52" s="45"/>
      <c r="C52" s="82"/>
      <c r="D52" s="45"/>
      <c r="E52" s="45"/>
      <c r="F52" s="45"/>
      <c r="G52" s="45"/>
      <c r="H52" s="45"/>
      <c r="I52" s="45"/>
      <c r="J52" s="45"/>
      <c r="K52" s="45"/>
      <c r="L52" s="45"/>
      <c r="M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row>
    <row r="53" spans="1:45" ht="12.75" customHeight="1" x14ac:dyDescent="0.15">
      <c r="A53" s="45"/>
      <c r="B53" s="45"/>
      <c r="C53" s="82"/>
      <c r="D53" s="45"/>
      <c r="E53" s="45"/>
      <c r="F53" s="45"/>
      <c r="G53" s="45"/>
      <c r="H53" s="45"/>
      <c r="I53" s="45"/>
      <c r="J53" s="45"/>
      <c r="K53" s="45"/>
      <c r="L53" s="45"/>
      <c r="M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row>
    <row r="54" spans="1:45" ht="12.75" customHeight="1" x14ac:dyDescent="0.15">
      <c r="A54" s="45"/>
      <c r="B54" s="45"/>
      <c r="C54" s="82"/>
      <c r="D54" s="45"/>
      <c r="E54" s="45"/>
      <c r="F54" s="45"/>
      <c r="G54" s="45"/>
      <c r="H54" s="45"/>
      <c r="I54" s="45"/>
      <c r="J54" s="45"/>
      <c r="K54" s="45"/>
      <c r="L54" s="45"/>
      <c r="M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row>
    <row r="55" spans="1:45" ht="12.75" customHeight="1" x14ac:dyDescent="0.15">
      <c r="A55" s="45"/>
      <c r="B55" s="45"/>
      <c r="C55" s="82"/>
      <c r="D55" s="45"/>
      <c r="E55" s="45"/>
      <c r="F55" s="45"/>
      <c r="G55" s="45"/>
      <c r="H55" s="45"/>
      <c r="I55" s="45"/>
      <c r="J55" s="45"/>
      <c r="K55" s="45"/>
      <c r="L55" s="45"/>
      <c r="M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row>
    <row r="56" spans="1:45" ht="12.75" customHeight="1" x14ac:dyDescent="0.15">
      <c r="A56" s="45"/>
      <c r="B56" s="45"/>
      <c r="C56" s="82"/>
      <c r="D56" s="45"/>
      <c r="E56" s="45"/>
      <c r="F56" s="45"/>
      <c r="G56" s="45"/>
      <c r="H56" s="45"/>
      <c r="I56" s="45"/>
      <c r="J56" s="45"/>
      <c r="K56" s="45"/>
      <c r="L56" s="45"/>
      <c r="M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row>
    <row r="57" spans="1:45" ht="12.75" customHeight="1" x14ac:dyDescent="0.15">
      <c r="A57" s="45"/>
      <c r="B57" s="45"/>
      <c r="C57" s="82"/>
      <c r="D57" s="45"/>
      <c r="E57" s="45"/>
      <c r="F57" s="45"/>
      <c r="G57" s="45"/>
      <c r="H57" s="45"/>
      <c r="I57" s="45"/>
      <c r="J57" s="45"/>
      <c r="K57" s="45"/>
      <c r="L57" s="45"/>
      <c r="M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row>
    <row r="58" spans="1:45" ht="12.75" customHeight="1" x14ac:dyDescent="0.15">
      <c r="A58" s="45"/>
      <c r="B58" s="45"/>
      <c r="C58" s="82"/>
      <c r="D58" s="45"/>
      <c r="E58" s="45"/>
      <c r="F58" s="45"/>
      <c r="G58" s="45"/>
      <c r="H58" s="45"/>
      <c r="I58" s="45"/>
      <c r="J58" s="45"/>
      <c r="K58" s="45"/>
      <c r="L58" s="45"/>
      <c r="M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row>
    <row r="59" spans="1:45" ht="12.75" customHeight="1" x14ac:dyDescent="0.15">
      <c r="A59" s="45"/>
      <c r="B59" s="45"/>
      <c r="C59" s="82"/>
      <c r="D59" s="45"/>
      <c r="E59" s="45"/>
      <c r="F59" s="45"/>
      <c r="G59" s="45"/>
      <c r="H59" s="45"/>
      <c r="I59" s="45"/>
      <c r="J59" s="45"/>
      <c r="K59" s="45"/>
      <c r="L59" s="45"/>
      <c r="M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row>
    <row r="60" spans="1:45" ht="12.75" customHeight="1" x14ac:dyDescent="0.15">
      <c r="A60" s="45"/>
      <c r="B60" s="45"/>
      <c r="C60" s="82"/>
      <c r="D60" s="45"/>
      <c r="E60" s="45"/>
      <c r="F60" s="45"/>
      <c r="G60" s="45"/>
      <c r="H60" s="45"/>
      <c r="I60" s="45"/>
      <c r="J60" s="45"/>
      <c r="K60" s="45"/>
      <c r="L60" s="45"/>
      <c r="M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row>
    <row r="61" spans="1:45" ht="12.75" customHeight="1" x14ac:dyDescent="0.15">
      <c r="A61" s="45"/>
      <c r="B61" s="45"/>
      <c r="C61" s="82"/>
      <c r="D61" s="45"/>
      <c r="E61" s="45"/>
      <c r="F61" s="45"/>
      <c r="G61" s="45"/>
      <c r="H61" s="45"/>
      <c r="I61" s="45"/>
      <c r="J61" s="45"/>
      <c r="K61" s="45"/>
      <c r="L61" s="45"/>
      <c r="M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row>
    <row r="62" spans="1:45" ht="12.75" customHeight="1" x14ac:dyDescent="0.15">
      <c r="A62" s="45"/>
      <c r="B62" s="45"/>
      <c r="C62" s="82"/>
      <c r="D62" s="45"/>
      <c r="E62" s="45"/>
      <c r="F62" s="45"/>
      <c r="G62" s="45"/>
      <c r="H62" s="45"/>
      <c r="I62" s="45"/>
      <c r="J62" s="45"/>
      <c r="K62" s="45"/>
      <c r="L62" s="45"/>
      <c r="M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row>
    <row r="63" spans="1:45" ht="12.75" customHeight="1" x14ac:dyDescent="0.15">
      <c r="A63" s="45"/>
      <c r="B63" s="45"/>
      <c r="C63" s="82"/>
      <c r="D63" s="45"/>
      <c r="E63" s="45"/>
      <c r="F63" s="45"/>
      <c r="G63" s="45"/>
      <c r="H63" s="45"/>
      <c r="I63" s="45"/>
      <c r="J63" s="45"/>
      <c r="K63" s="45"/>
      <c r="L63" s="45"/>
      <c r="M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row>
    <row r="64" spans="1:45" ht="12.75" customHeight="1" x14ac:dyDescent="0.15">
      <c r="A64" s="45"/>
      <c r="B64" s="45"/>
      <c r="C64" s="82"/>
      <c r="D64" s="45"/>
      <c r="E64" s="45"/>
      <c r="F64" s="45"/>
      <c r="G64" s="45"/>
      <c r="H64" s="45"/>
      <c r="I64" s="45"/>
      <c r="J64" s="45"/>
      <c r="K64" s="45"/>
      <c r="L64" s="45"/>
      <c r="M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row>
    <row r="65" spans="1:45" ht="12.75" customHeight="1" x14ac:dyDescent="0.15">
      <c r="A65" s="45"/>
      <c r="B65" s="45"/>
      <c r="C65" s="82"/>
      <c r="D65" s="45"/>
      <c r="E65" s="45"/>
      <c r="F65" s="45"/>
      <c r="G65" s="45"/>
      <c r="H65" s="45"/>
      <c r="I65" s="45"/>
      <c r="J65" s="45"/>
      <c r="K65" s="45"/>
      <c r="L65" s="45"/>
      <c r="M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row>
    <row r="66" spans="1:45" ht="12.75" customHeight="1" x14ac:dyDescent="0.15">
      <c r="A66" s="45"/>
      <c r="B66" s="45"/>
      <c r="C66" s="82"/>
      <c r="D66" s="45"/>
      <c r="E66" s="45"/>
      <c r="F66" s="45"/>
      <c r="G66" s="45"/>
      <c r="H66" s="45"/>
      <c r="I66" s="45"/>
      <c r="J66" s="45"/>
      <c r="K66" s="45"/>
      <c r="L66" s="45"/>
      <c r="M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row>
    <row r="67" spans="1:45" ht="12.75" customHeight="1" x14ac:dyDescent="0.15">
      <c r="A67" s="45"/>
      <c r="B67" s="45"/>
      <c r="C67" s="82"/>
      <c r="D67" s="45"/>
      <c r="E67" s="45"/>
      <c r="F67" s="45"/>
      <c r="G67" s="45"/>
      <c r="H67" s="45"/>
      <c r="I67" s="45"/>
      <c r="J67" s="45"/>
      <c r="K67" s="45"/>
      <c r="L67" s="45"/>
      <c r="M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row>
    <row r="68" spans="1:45" ht="12.75" customHeight="1" x14ac:dyDescent="0.15">
      <c r="A68" s="45"/>
      <c r="B68" s="45"/>
      <c r="C68" s="82"/>
      <c r="D68" s="45"/>
      <c r="E68" s="45"/>
      <c r="F68" s="45"/>
      <c r="G68" s="45"/>
      <c r="H68" s="45"/>
      <c r="I68" s="45"/>
      <c r="J68" s="45"/>
      <c r="K68" s="45"/>
      <c r="L68" s="45"/>
      <c r="M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row>
    <row r="69" spans="1:45" ht="12.75" customHeight="1" x14ac:dyDescent="0.15">
      <c r="A69" s="45"/>
      <c r="B69" s="45"/>
      <c r="C69" s="82"/>
      <c r="D69" s="45"/>
      <c r="E69" s="45"/>
      <c r="F69" s="45"/>
      <c r="G69" s="45"/>
      <c r="H69" s="45"/>
      <c r="I69" s="45"/>
      <c r="J69" s="45"/>
      <c r="K69" s="45"/>
      <c r="L69" s="45"/>
      <c r="M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row>
    <row r="70" spans="1:45" ht="12.75" customHeight="1" x14ac:dyDescent="0.15">
      <c r="A70" s="45"/>
      <c r="B70" s="45"/>
      <c r="C70" s="82"/>
      <c r="D70" s="45"/>
      <c r="E70" s="45"/>
      <c r="F70" s="45"/>
      <c r="G70" s="45"/>
      <c r="H70" s="45"/>
      <c r="I70" s="45"/>
      <c r="J70" s="45"/>
      <c r="K70" s="45"/>
      <c r="L70" s="45"/>
      <c r="M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row>
    <row r="71" spans="1:45" ht="12.75" customHeight="1" x14ac:dyDescent="0.15">
      <c r="A71" s="45"/>
      <c r="B71" s="45"/>
      <c r="C71" s="82"/>
      <c r="D71" s="45"/>
      <c r="E71" s="45"/>
      <c r="F71" s="45"/>
      <c r="G71" s="45"/>
      <c r="H71" s="45"/>
      <c r="I71" s="45"/>
      <c r="J71" s="45"/>
      <c r="K71" s="45"/>
      <c r="L71" s="45"/>
      <c r="M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row>
    <row r="72" spans="1:45" ht="12.75" customHeight="1" x14ac:dyDescent="0.15">
      <c r="A72" s="45"/>
      <c r="B72" s="45"/>
      <c r="C72" s="82"/>
      <c r="D72" s="45"/>
      <c r="E72" s="45"/>
      <c r="F72" s="45"/>
      <c r="G72" s="45"/>
      <c r="H72" s="45"/>
      <c r="I72" s="45"/>
      <c r="J72" s="45"/>
      <c r="K72" s="45"/>
      <c r="L72" s="45"/>
      <c r="M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row>
    <row r="73" spans="1:45" ht="12.75" customHeight="1" x14ac:dyDescent="0.15">
      <c r="A73" s="45"/>
      <c r="B73" s="45"/>
      <c r="C73" s="82"/>
      <c r="D73" s="45"/>
      <c r="E73" s="45"/>
      <c r="F73" s="45"/>
      <c r="G73" s="45"/>
      <c r="H73" s="45"/>
      <c r="I73" s="45"/>
      <c r="J73" s="45"/>
      <c r="K73" s="45"/>
      <c r="L73" s="45"/>
      <c r="M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row>
    <row r="74" spans="1:45" ht="12.75" customHeight="1" x14ac:dyDescent="0.15">
      <c r="A74" s="45"/>
      <c r="B74" s="45"/>
      <c r="C74" s="82"/>
      <c r="D74" s="45"/>
      <c r="E74" s="45"/>
      <c r="F74" s="45"/>
      <c r="G74" s="45"/>
      <c r="H74" s="45"/>
      <c r="I74" s="45"/>
      <c r="J74" s="45"/>
      <c r="K74" s="45"/>
      <c r="L74" s="45"/>
      <c r="M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row>
    <row r="75" spans="1:45" ht="12.75" customHeight="1" x14ac:dyDescent="0.15">
      <c r="A75" s="45"/>
      <c r="B75" s="45"/>
      <c r="C75" s="82"/>
      <c r="D75" s="45"/>
      <c r="E75" s="45"/>
      <c r="F75" s="45"/>
      <c r="G75" s="45"/>
      <c r="H75" s="45"/>
      <c r="I75" s="45"/>
      <c r="J75" s="45"/>
      <c r="K75" s="45"/>
      <c r="L75" s="45"/>
      <c r="M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row>
    <row r="76" spans="1:45" ht="12.75" customHeight="1" x14ac:dyDescent="0.15">
      <c r="A76" s="45"/>
      <c r="B76" s="45"/>
      <c r="C76" s="82"/>
      <c r="D76" s="45"/>
      <c r="E76" s="45"/>
      <c r="F76" s="45"/>
      <c r="G76" s="45"/>
      <c r="H76" s="45"/>
      <c r="I76" s="45"/>
      <c r="J76" s="45"/>
      <c r="K76" s="45"/>
      <c r="L76" s="45"/>
      <c r="M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row>
    <row r="77" spans="1:45" ht="12.75" customHeight="1" x14ac:dyDescent="0.15">
      <c r="A77" s="45"/>
      <c r="B77" s="45"/>
      <c r="C77" s="82"/>
      <c r="D77" s="45"/>
      <c r="E77" s="45"/>
      <c r="F77" s="45"/>
      <c r="G77" s="45"/>
      <c r="H77" s="45"/>
      <c r="I77" s="45"/>
      <c r="J77" s="45"/>
      <c r="K77" s="45"/>
      <c r="L77" s="45"/>
      <c r="M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row>
    <row r="78" spans="1:45" ht="12.75" customHeight="1" x14ac:dyDescent="0.15">
      <c r="A78" s="45"/>
      <c r="B78" s="45"/>
      <c r="C78" s="82"/>
      <c r="D78" s="45"/>
      <c r="E78" s="45"/>
      <c r="F78" s="45"/>
      <c r="G78" s="45"/>
      <c r="H78" s="45"/>
      <c r="I78" s="45"/>
      <c r="J78" s="45"/>
      <c r="K78" s="45"/>
      <c r="L78" s="45"/>
      <c r="M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row>
    <row r="79" spans="1:45" ht="12.75" customHeight="1" x14ac:dyDescent="0.15">
      <c r="A79" s="45"/>
      <c r="B79" s="45"/>
      <c r="C79" s="82"/>
      <c r="D79" s="45"/>
      <c r="E79" s="45"/>
      <c r="F79" s="45"/>
      <c r="G79" s="45"/>
      <c r="H79" s="45"/>
      <c r="I79" s="45"/>
      <c r="J79" s="45"/>
      <c r="K79" s="45"/>
      <c r="L79" s="45"/>
      <c r="M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row>
    <row r="80" spans="1:45" ht="12.75" customHeight="1" x14ac:dyDescent="0.15">
      <c r="A80" s="45"/>
      <c r="B80" s="45"/>
      <c r="C80" s="82"/>
      <c r="D80" s="45"/>
      <c r="E80" s="45"/>
      <c r="F80" s="45"/>
      <c r="G80" s="45"/>
      <c r="H80" s="45"/>
      <c r="I80" s="45"/>
      <c r="J80" s="45"/>
      <c r="K80" s="45"/>
      <c r="L80" s="45"/>
      <c r="M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row>
    <row r="81" spans="1:45" ht="12.75" customHeight="1" x14ac:dyDescent="0.15">
      <c r="A81" s="45"/>
      <c r="B81" s="45"/>
      <c r="C81" s="82"/>
      <c r="D81" s="45"/>
      <c r="E81" s="45"/>
      <c r="F81" s="45"/>
      <c r="G81" s="45"/>
      <c r="H81" s="45"/>
      <c r="I81" s="45"/>
      <c r="J81" s="45"/>
      <c r="K81" s="45"/>
      <c r="L81" s="45"/>
      <c r="M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row>
    <row r="82" spans="1:45" ht="12.75" customHeight="1" x14ac:dyDescent="0.15">
      <c r="A82" s="45"/>
      <c r="B82" s="45"/>
      <c r="C82" s="82"/>
      <c r="D82" s="45"/>
      <c r="E82" s="45"/>
      <c r="F82" s="45"/>
      <c r="G82" s="45"/>
      <c r="H82" s="45"/>
      <c r="I82" s="45"/>
      <c r="J82" s="45"/>
      <c r="K82" s="45"/>
      <c r="L82" s="45"/>
      <c r="M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row>
    <row r="83" spans="1:45" ht="12.75" customHeight="1" x14ac:dyDescent="0.15">
      <c r="A83" s="45"/>
      <c r="B83" s="45"/>
      <c r="C83" s="82"/>
      <c r="D83" s="45"/>
      <c r="E83" s="45"/>
      <c r="F83" s="45"/>
      <c r="G83" s="45"/>
      <c r="H83" s="45"/>
      <c r="I83" s="45"/>
      <c r="J83" s="45"/>
      <c r="K83" s="45"/>
      <c r="L83" s="45"/>
      <c r="M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45" ht="12.75" customHeight="1" x14ac:dyDescent="0.15">
      <c r="A84" s="45"/>
      <c r="B84" s="45"/>
      <c r="C84" s="82"/>
      <c r="D84" s="45"/>
      <c r="E84" s="45"/>
      <c r="F84" s="45"/>
      <c r="G84" s="45"/>
      <c r="H84" s="45"/>
      <c r="I84" s="45"/>
      <c r="J84" s="45"/>
      <c r="K84" s="45"/>
      <c r="L84" s="45"/>
      <c r="M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row>
    <row r="85" spans="1:45" ht="12.75" customHeight="1" x14ac:dyDescent="0.15">
      <c r="A85" s="45"/>
      <c r="B85" s="45"/>
      <c r="C85" s="82"/>
      <c r="D85" s="45"/>
      <c r="E85" s="45"/>
      <c r="F85" s="45"/>
      <c r="G85" s="45"/>
      <c r="H85" s="45"/>
      <c r="I85" s="45"/>
      <c r="J85" s="45"/>
      <c r="K85" s="45"/>
      <c r="L85" s="45"/>
      <c r="M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row>
    <row r="86" spans="1:45" ht="12.75" customHeight="1" x14ac:dyDescent="0.15">
      <c r="A86" s="45"/>
      <c r="B86" s="45"/>
      <c r="C86" s="82"/>
      <c r="D86" s="45"/>
      <c r="E86" s="45"/>
      <c r="F86" s="45"/>
      <c r="G86" s="45"/>
      <c r="H86" s="45"/>
      <c r="I86" s="45"/>
      <c r="J86" s="45"/>
      <c r="K86" s="45"/>
      <c r="L86" s="45"/>
      <c r="M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row>
    <row r="87" spans="1:45" ht="12.75" customHeight="1" x14ac:dyDescent="0.15">
      <c r="A87" s="45"/>
      <c r="B87" s="45"/>
      <c r="C87" s="82"/>
      <c r="D87" s="45"/>
      <c r="E87" s="45"/>
      <c r="F87" s="45"/>
      <c r="G87" s="45"/>
      <c r="H87" s="45"/>
      <c r="I87" s="45"/>
      <c r="J87" s="45"/>
      <c r="K87" s="45"/>
      <c r="L87" s="45"/>
      <c r="M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row>
    <row r="88" spans="1:45" ht="12.75" customHeight="1" x14ac:dyDescent="0.15">
      <c r="A88" s="45"/>
      <c r="B88" s="45"/>
      <c r="C88" s="82"/>
      <c r="D88" s="45"/>
      <c r="E88" s="45"/>
      <c r="F88" s="45"/>
      <c r="G88" s="45"/>
      <c r="H88" s="45"/>
      <c r="I88" s="45"/>
      <c r="J88" s="45"/>
      <c r="K88" s="45"/>
      <c r="L88" s="45"/>
      <c r="M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row>
    <row r="89" spans="1:45" ht="12.75" customHeight="1" x14ac:dyDescent="0.15">
      <c r="A89" s="45"/>
      <c r="B89" s="45"/>
      <c r="C89" s="82"/>
      <c r="D89" s="45"/>
      <c r="E89" s="45"/>
      <c r="F89" s="45"/>
      <c r="G89" s="45"/>
      <c r="H89" s="45"/>
      <c r="I89" s="45"/>
      <c r="J89" s="45"/>
      <c r="K89" s="45"/>
      <c r="L89" s="45"/>
      <c r="M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row>
    <row r="90" spans="1:45" ht="12.75" customHeight="1" x14ac:dyDescent="0.15">
      <c r="A90" s="45"/>
      <c r="B90" s="45"/>
      <c r="C90" s="82"/>
      <c r="D90" s="45"/>
      <c r="E90" s="45"/>
      <c r="F90" s="45"/>
      <c r="G90" s="45"/>
      <c r="H90" s="45"/>
      <c r="I90" s="45"/>
      <c r="J90" s="45"/>
      <c r="K90" s="45"/>
      <c r="L90" s="45"/>
      <c r="M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row>
    <row r="91" spans="1:45" ht="12.75" customHeight="1" x14ac:dyDescent="0.15">
      <c r="A91" s="45"/>
      <c r="B91" s="45"/>
      <c r="C91" s="82"/>
      <c r="D91" s="45"/>
      <c r="E91" s="45"/>
      <c r="F91" s="45"/>
      <c r="G91" s="45"/>
      <c r="H91" s="45"/>
      <c r="I91" s="45"/>
      <c r="J91" s="45"/>
      <c r="K91" s="45"/>
      <c r="L91" s="45"/>
      <c r="M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row>
    <row r="92" spans="1:45" ht="12.75" customHeight="1" x14ac:dyDescent="0.15">
      <c r="A92" s="45"/>
      <c r="B92" s="45"/>
      <c r="C92" s="82"/>
      <c r="D92" s="45"/>
      <c r="E92" s="45"/>
      <c r="F92" s="45"/>
      <c r="G92" s="45"/>
      <c r="H92" s="45"/>
      <c r="I92" s="45"/>
      <c r="J92" s="45"/>
      <c r="K92" s="45"/>
      <c r="L92" s="45"/>
      <c r="M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row>
    <row r="93" spans="1:45" ht="12.75" customHeight="1" x14ac:dyDescent="0.15">
      <c r="A93" s="45"/>
      <c r="B93" s="45"/>
      <c r="C93" s="82"/>
      <c r="D93" s="45"/>
      <c r="E93" s="45"/>
      <c r="F93" s="45"/>
      <c r="G93" s="45"/>
      <c r="H93" s="45"/>
      <c r="I93" s="45"/>
      <c r="J93" s="45"/>
      <c r="K93" s="45"/>
      <c r="L93" s="45"/>
      <c r="M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row>
    <row r="94" spans="1:45" ht="12.75" customHeight="1" x14ac:dyDescent="0.15">
      <c r="A94" s="45"/>
      <c r="B94" s="45"/>
      <c r="C94" s="82"/>
      <c r="D94" s="45"/>
      <c r="E94" s="45"/>
      <c r="F94" s="45"/>
      <c r="G94" s="45"/>
      <c r="H94" s="45"/>
      <c r="I94" s="45"/>
      <c r="J94" s="45"/>
      <c r="K94" s="45"/>
      <c r="L94" s="45"/>
      <c r="M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row>
    <row r="95" spans="1:45" ht="12.75" customHeight="1" x14ac:dyDescent="0.15">
      <c r="A95" s="45"/>
      <c r="B95" s="45"/>
      <c r="C95" s="82"/>
      <c r="D95" s="45"/>
      <c r="E95" s="45"/>
      <c r="F95" s="45"/>
      <c r="G95" s="45"/>
      <c r="H95" s="45"/>
      <c r="I95" s="45"/>
      <c r="J95" s="45"/>
      <c r="K95" s="45"/>
      <c r="L95" s="45"/>
      <c r="M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row>
    <row r="96" spans="1:45" ht="12.75" customHeight="1" x14ac:dyDescent="0.15">
      <c r="A96" s="45"/>
      <c r="B96" s="45"/>
      <c r="C96" s="82"/>
      <c r="D96" s="45"/>
      <c r="E96" s="45"/>
      <c r="F96" s="45"/>
      <c r="G96" s="45"/>
      <c r="H96" s="45"/>
      <c r="I96" s="45"/>
      <c r="J96" s="45"/>
      <c r="K96" s="45"/>
      <c r="L96" s="45"/>
      <c r="M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row>
    <row r="97" spans="1:45" ht="12.75" customHeight="1" x14ac:dyDescent="0.15">
      <c r="A97" s="45"/>
      <c r="B97" s="45"/>
      <c r="C97" s="82"/>
      <c r="D97" s="45"/>
      <c r="E97" s="45"/>
      <c r="F97" s="45"/>
      <c r="G97" s="45"/>
      <c r="H97" s="45"/>
      <c r="I97" s="45"/>
      <c r="J97" s="45"/>
      <c r="K97" s="45"/>
      <c r="L97" s="45"/>
      <c r="M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row>
    <row r="98" spans="1:45" ht="12.75" customHeight="1" x14ac:dyDescent="0.15">
      <c r="A98" s="45"/>
      <c r="B98" s="45"/>
      <c r="C98" s="82"/>
      <c r="D98" s="45"/>
      <c r="E98" s="45"/>
      <c r="F98" s="45"/>
      <c r="G98" s="45"/>
      <c r="H98" s="45"/>
      <c r="I98" s="45"/>
      <c r="J98" s="45"/>
      <c r="K98" s="45"/>
      <c r="L98" s="45"/>
      <c r="M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row>
    <row r="99" spans="1:45" ht="12.75" customHeight="1" x14ac:dyDescent="0.15">
      <c r="A99" s="45"/>
      <c r="B99" s="45"/>
      <c r="C99" s="82"/>
      <c r="D99" s="45"/>
      <c r="E99" s="45"/>
      <c r="F99" s="45"/>
      <c r="G99" s="45"/>
      <c r="H99" s="45"/>
      <c r="I99" s="45"/>
      <c r="J99" s="45"/>
      <c r="K99" s="45"/>
      <c r="L99" s="45"/>
      <c r="M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row>
    <row r="100" spans="1:45" ht="12.75" customHeight="1" x14ac:dyDescent="0.15">
      <c r="A100" s="45"/>
      <c r="B100" s="45"/>
      <c r="C100" s="82"/>
      <c r="D100" s="45"/>
      <c r="E100" s="45"/>
      <c r="F100" s="45"/>
      <c r="G100" s="45"/>
      <c r="H100" s="45"/>
      <c r="I100" s="45"/>
      <c r="J100" s="45"/>
      <c r="K100" s="45"/>
      <c r="L100" s="45"/>
      <c r="M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row>
    <row r="101" spans="1:45" ht="12.75" customHeight="1" x14ac:dyDescent="0.15">
      <c r="A101" s="45"/>
      <c r="B101" s="45"/>
      <c r="C101" s="82"/>
      <c r="D101" s="45"/>
      <c r="E101" s="45"/>
      <c r="F101" s="45"/>
      <c r="G101" s="45"/>
      <c r="H101" s="45"/>
      <c r="I101" s="45"/>
      <c r="J101" s="45"/>
      <c r="K101" s="45"/>
      <c r="L101" s="45"/>
      <c r="M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row>
    <row r="102" spans="1:45" ht="12.75" customHeight="1" x14ac:dyDescent="0.15">
      <c r="A102" s="45"/>
      <c r="B102" s="45"/>
      <c r="C102" s="82"/>
      <c r="D102" s="45"/>
      <c r="E102" s="45"/>
      <c r="F102" s="45"/>
      <c r="G102" s="45"/>
      <c r="H102" s="45"/>
      <c r="I102" s="45"/>
      <c r="J102" s="45"/>
      <c r="K102" s="45"/>
      <c r="L102" s="45"/>
      <c r="M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row>
    <row r="103" spans="1:45" ht="12.75" customHeight="1" x14ac:dyDescent="0.15">
      <c r="A103" s="45"/>
      <c r="B103" s="45"/>
      <c r="C103" s="82"/>
      <c r="D103" s="45"/>
      <c r="E103" s="45"/>
      <c r="F103" s="45"/>
      <c r="G103" s="45"/>
      <c r="H103" s="45"/>
      <c r="I103" s="45"/>
      <c r="J103" s="45"/>
      <c r="K103" s="45"/>
      <c r="L103" s="45"/>
      <c r="M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row>
    <row r="104" spans="1:45" ht="12.75" customHeight="1" x14ac:dyDescent="0.15">
      <c r="A104" s="45"/>
      <c r="B104" s="45"/>
      <c r="C104" s="82"/>
      <c r="D104" s="45"/>
      <c r="E104" s="45"/>
      <c r="F104" s="45"/>
      <c r="G104" s="45"/>
      <c r="H104" s="45"/>
      <c r="I104" s="45"/>
      <c r="J104" s="45"/>
      <c r="K104" s="45"/>
      <c r="L104" s="45"/>
      <c r="M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row>
    <row r="105" spans="1:45" ht="12.75" customHeight="1" x14ac:dyDescent="0.15">
      <c r="A105" s="45"/>
      <c r="B105" s="45"/>
      <c r="C105" s="82"/>
      <c r="D105" s="45"/>
      <c r="E105" s="45"/>
      <c r="F105" s="45"/>
      <c r="G105" s="45"/>
      <c r="H105" s="45"/>
      <c r="I105" s="45"/>
      <c r="J105" s="45"/>
      <c r="K105" s="45"/>
      <c r="L105" s="45"/>
      <c r="M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row>
    <row r="106" spans="1:45" ht="12.75" customHeight="1" x14ac:dyDescent="0.15">
      <c r="A106" s="45"/>
      <c r="B106" s="45"/>
      <c r="C106" s="82"/>
      <c r="D106" s="45"/>
      <c r="E106" s="45"/>
      <c r="F106" s="45"/>
      <c r="G106" s="45"/>
      <c r="H106" s="45"/>
      <c r="I106" s="45"/>
      <c r="J106" s="45"/>
      <c r="K106" s="45"/>
      <c r="L106" s="45"/>
      <c r="M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row>
    <row r="107" spans="1:45" ht="12.75" customHeight="1" x14ac:dyDescent="0.15">
      <c r="A107" s="45"/>
      <c r="B107" s="45"/>
      <c r="C107" s="82"/>
      <c r="D107" s="45"/>
      <c r="E107" s="45"/>
      <c r="F107" s="45"/>
      <c r="G107" s="45"/>
      <c r="H107" s="45"/>
      <c r="I107" s="45"/>
      <c r="J107" s="45"/>
      <c r="K107" s="45"/>
      <c r="L107" s="45"/>
      <c r="M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row>
    <row r="108" spans="1:45" ht="12.75" customHeight="1" x14ac:dyDescent="0.15">
      <c r="A108" s="45"/>
      <c r="B108" s="45"/>
      <c r="C108" s="82"/>
      <c r="D108" s="45"/>
      <c r="E108" s="45"/>
      <c r="F108" s="45"/>
      <c r="G108" s="45"/>
      <c r="H108" s="45"/>
      <c r="I108" s="45"/>
      <c r="J108" s="45"/>
      <c r="K108" s="45"/>
      <c r="L108" s="45"/>
      <c r="M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row>
    <row r="109" spans="1:45" ht="12.75" customHeight="1" x14ac:dyDescent="0.15">
      <c r="A109" s="45"/>
      <c r="B109" s="45"/>
      <c r="C109" s="82"/>
      <c r="D109" s="45"/>
      <c r="E109" s="45"/>
      <c r="F109" s="45"/>
      <c r="G109" s="45"/>
      <c r="H109" s="45"/>
      <c r="I109" s="45"/>
      <c r="J109" s="45"/>
      <c r="K109" s="45"/>
      <c r="L109" s="45"/>
      <c r="M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row>
    <row r="110" spans="1:45" ht="12.75" customHeight="1" x14ac:dyDescent="0.15">
      <c r="A110" s="45"/>
      <c r="B110" s="45"/>
      <c r="C110" s="82"/>
      <c r="D110" s="45"/>
      <c r="E110" s="45"/>
      <c r="F110" s="45"/>
      <c r="G110" s="45"/>
      <c r="H110" s="45"/>
      <c r="I110" s="45"/>
      <c r="J110" s="45"/>
      <c r="K110" s="45"/>
      <c r="L110" s="45"/>
      <c r="M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row>
    <row r="111" spans="1:45" ht="12.75" customHeight="1" x14ac:dyDescent="0.15">
      <c r="A111" s="45"/>
      <c r="B111" s="45"/>
      <c r="C111" s="82"/>
      <c r="D111" s="45"/>
      <c r="E111" s="45"/>
      <c r="F111" s="45"/>
      <c r="G111" s="45"/>
      <c r="H111" s="45"/>
      <c r="I111" s="45"/>
      <c r="J111" s="45"/>
      <c r="K111" s="45"/>
      <c r="L111" s="45"/>
      <c r="M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row>
    <row r="112" spans="1:45" ht="12.75" customHeight="1" x14ac:dyDescent="0.15">
      <c r="A112" s="45"/>
      <c r="B112" s="45"/>
      <c r="C112" s="82"/>
      <c r="D112" s="45"/>
      <c r="E112" s="45"/>
      <c r="F112" s="45"/>
      <c r="G112" s="45"/>
      <c r="H112" s="45"/>
      <c r="I112" s="45"/>
      <c r="J112" s="45"/>
      <c r="K112" s="45"/>
      <c r="L112" s="45"/>
      <c r="M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row>
    <row r="113" spans="1:45" ht="12.75" customHeight="1" x14ac:dyDescent="0.15">
      <c r="A113" s="45"/>
      <c r="B113" s="45"/>
      <c r="C113" s="82"/>
      <c r="D113" s="45"/>
      <c r="E113" s="45"/>
      <c r="F113" s="45"/>
      <c r="G113" s="45"/>
      <c r="H113" s="45"/>
      <c r="I113" s="45"/>
      <c r="J113" s="45"/>
      <c r="K113" s="45"/>
      <c r="L113" s="45"/>
      <c r="M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row>
    <row r="114" spans="1:45" ht="12.75" customHeight="1" x14ac:dyDescent="0.15">
      <c r="A114" s="45"/>
      <c r="B114" s="45"/>
      <c r="C114" s="82"/>
      <c r="D114" s="45"/>
      <c r="E114" s="45"/>
      <c r="F114" s="45"/>
      <c r="G114" s="45"/>
      <c r="H114" s="45"/>
      <c r="I114" s="45"/>
      <c r="J114" s="45"/>
      <c r="K114" s="45"/>
      <c r="L114" s="45"/>
      <c r="M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row>
    <row r="115" spans="1:45" ht="12.75" customHeight="1" x14ac:dyDescent="0.15">
      <c r="A115" s="45"/>
      <c r="B115" s="45"/>
      <c r="C115" s="82"/>
      <c r="D115" s="45"/>
      <c r="E115" s="45"/>
      <c r="F115" s="45"/>
      <c r="G115" s="45"/>
      <c r="H115" s="45"/>
      <c r="I115" s="45"/>
      <c r="J115" s="45"/>
      <c r="K115" s="45"/>
      <c r="L115" s="45"/>
      <c r="M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row>
    <row r="116" spans="1:45" ht="12.75" customHeight="1" x14ac:dyDescent="0.15">
      <c r="A116" s="45"/>
      <c r="B116" s="45"/>
      <c r="C116" s="82"/>
      <c r="D116" s="45"/>
      <c r="E116" s="45"/>
      <c r="F116" s="45"/>
      <c r="G116" s="45"/>
      <c r="H116" s="45"/>
      <c r="I116" s="45"/>
      <c r="J116" s="45"/>
      <c r="K116" s="45"/>
      <c r="L116" s="45"/>
      <c r="M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row>
    <row r="117" spans="1:45" ht="12.75" customHeight="1" x14ac:dyDescent="0.15">
      <c r="A117" s="45"/>
      <c r="B117" s="45"/>
      <c r="C117" s="82"/>
      <c r="D117" s="45"/>
      <c r="E117" s="45"/>
      <c r="F117" s="45"/>
      <c r="G117" s="45"/>
      <c r="H117" s="45"/>
      <c r="I117" s="45"/>
      <c r="J117" s="45"/>
      <c r="K117" s="45"/>
      <c r="L117" s="45"/>
      <c r="M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row>
    <row r="118" spans="1:45" ht="12.75" customHeight="1" x14ac:dyDescent="0.15">
      <c r="A118" s="45"/>
      <c r="B118" s="45"/>
      <c r="C118" s="82"/>
      <c r="D118" s="45"/>
      <c r="E118" s="45"/>
      <c r="F118" s="45"/>
      <c r="G118" s="45"/>
      <c r="H118" s="45"/>
      <c r="I118" s="45"/>
      <c r="J118" s="45"/>
      <c r="K118" s="45"/>
      <c r="L118" s="45"/>
      <c r="M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row>
    <row r="119" spans="1:45" ht="12.75" customHeight="1" x14ac:dyDescent="0.15">
      <c r="A119" s="45"/>
      <c r="B119" s="45"/>
      <c r="C119" s="82"/>
      <c r="D119" s="45"/>
      <c r="E119" s="45"/>
      <c r="F119" s="45"/>
      <c r="G119" s="45"/>
      <c r="H119" s="45"/>
      <c r="I119" s="45"/>
      <c r="J119" s="45"/>
      <c r="K119" s="45"/>
      <c r="L119" s="45"/>
      <c r="M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row>
    <row r="120" spans="1:45" ht="12.75" customHeight="1" x14ac:dyDescent="0.15">
      <c r="A120" s="45"/>
      <c r="B120" s="45"/>
      <c r="C120" s="82"/>
      <c r="D120" s="45"/>
      <c r="E120" s="45"/>
      <c r="F120" s="45"/>
      <c r="G120" s="45"/>
      <c r="H120" s="45"/>
      <c r="I120" s="45"/>
      <c r="J120" s="45"/>
      <c r="K120" s="45"/>
      <c r="L120" s="45"/>
      <c r="M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row>
    <row r="121" spans="1:45" ht="12.75" customHeight="1" x14ac:dyDescent="0.15">
      <c r="A121" s="45"/>
      <c r="B121" s="45"/>
      <c r="C121" s="82"/>
      <c r="D121" s="45"/>
      <c r="E121" s="45"/>
      <c r="F121" s="45"/>
      <c r="G121" s="45"/>
      <c r="H121" s="45"/>
      <c r="I121" s="45"/>
      <c r="J121" s="45"/>
      <c r="K121" s="45"/>
      <c r="L121" s="45"/>
      <c r="M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row>
    <row r="122" spans="1:45" ht="12.75" customHeight="1" x14ac:dyDescent="0.15">
      <c r="A122" s="45"/>
      <c r="B122" s="45"/>
      <c r="C122" s="82"/>
      <c r="D122" s="45"/>
      <c r="E122" s="45"/>
      <c r="F122" s="45"/>
      <c r="G122" s="45"/>
      <c r="H122" s="45"/>
      <c r="I122" s="45"/>
      <c r="J122" s="45"/>
      <c r="K122" s="45"/>
      <c r="L122" s="45"/>
      <c r="M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row>
    <row r="123" spans="1:45" ht="12.75" customHeight="1" x14ac:dyDescent="0.15">
      <c r="A123" s="45"/>
      <c r="B123" s="45"/>
      <c r="C123" s="82"/>
      <c r="D123" s="45"/>
      <c r="E123" s="45"/>
      <c r="F123" s="45"/>
      <c r="G123" s="45"/>
      <c r="H123" s="45"/>
      <c r="I123" s="45"/>
      <c r="J123" s="45"/>
      <c r="K123" s="45"/>
      <c r="L123" s="45"/>
      <c r="M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row>
    <row r="124" spans="1:45" ht="12.75" customHeight="1" x14ac:dyDescent="0.15">
      <c r="A124" s="45"/>
      <c r="B124" s="45"/>
      <c r="C124" s="82"/>
      <c r="D124" s="45"/>
      <c r="E124" s="45"/>
      <c r="F124" s="45"/>
      <c r="G124" s="45"/>
      <c r="H124" s="45"/>
      <c r="I124" s="45"/>
      <c r="J124" s="45"/>
      <c r="K124" s="45"/>
      <c r="L124" s="45"/>
      <c r="M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row>
    <row r="125" spans="1:45" ht="12.75" customHeight="1" x14ac:dyDescent="0.15">
      <c r="A125" s="45"/>
      <c r="B125" s="45"/>
      <c r="C125" s="82"/>
      <c r="D125" s="45"/>
      <c r="E125" s="45"/>
      <c r="F125" s="45"/>
      <c r="G125" s="45"/>
      <c r="H125" s="45"/>
      <c r="I125" s="45"/>
      <c r="J125" s="45"/>
      <c r="K125" s="45"/>
      <c r="L125" s="45"/>
      <c r="M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row>
    <row r="126" spans="1:45" ht="12.75" customHeight="1" x14ac:dyDescent="0.15">
      <c r="A126" s="45"/>
      <c r="B126" s="45"/>
      <c r="C126" s="82"/>
      <c r="D126" s="45"/>
      <c r="E126" s="45"/>
      <c r="F126" s="45"/>
      <c r="G126" s="45"/>
      <c r="H126" s="45"/>
      <c r="I126" s="45"/>
      <c r="J126" s="45"/>
      <c r="K126" s="45"/>
      <c r="L126" s="45"/>
      <c r="M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row>
    <row r="127" spans="1:45" ht="12.75" customHeight="1" x14ac:dyDescent="0.15">
      <c r="A127" s="45"/>
      <c r="B127" s="45"/>
      <c r="C127" s="82"/>
      <c r="D127" s="45"/>
      <c r="E127" s="45"/>
      <c r="F127" s="45"/>
      <c r="G127" s="45"/>
      <c r="H127" s="45"/>
      <c r="I127" s="45"/>
      <c r="J127" s="45"/>
      <c r="K127" s="45"/>
      <c r="L127" s="45"/>
      <c r="M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row>
    <row r="128" spans="1:45" ht="12.75" customHeight="1" x14ac:dyDescent="0.15">
      <c r="A128" s="45"/>
      <c r="B128" s="45"/>
      <c r="C128" s="82"/>
      <c r="D128" s="45"/>
      <c r="E128" s="45"/>
      <c r="F128" s="45"/>
      <c r="G128" s="45"/>
      <c r="H128" s="45"/>
      <c r="I128" s="45"/>
      <c r="J128" s="45"/>
      <c r="K128" s="45"/>
      <c r="L128" s="45"/>
      <c r="M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row>
    <row r="129" spans="1:45" ht="12.75" customHeight="1" x14ac:dyDescent="0.15">
      <c r="A129" s="45"/>
      <c r="B129" s="45"/>
      <c r="C129" s="82"/>
      <c r="D129" s="45"/>
      <c r="E129" s="45"/>
      <c r="F129" s="45"/>
      <c r="G129" s="45"/>
      <c r="H129" s="45"/>
      <c r="I129" s="45"/>
      <c r="J129" s="45"/>
      <c r="K129" s="45"/>
      <c r="L129" s="45"/>
      <c r="M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row>
    <row r="130" spans="1:45" ht="12.75" customHeight="1" x14ac:dyDescent="0.15">
      <c r="A130" s="45"/>
      <c r="B130" s="45"/>
      <c r="C130" s="82"/>
      <c r="D130" s="45"/>
      <c r="E130" s="45"/>
      <c r="F130" s="45"/>
      <c r="G130" s="45"/>
      <c r="H130" s="45"/>
      <c r="I130" s="45"/>
      <c r="J130" s="45"/>
      <c r="K130" s="45"/>
      <c r="L130" s="45"/>
      <c r="M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row>
    <row r="131" spans="1:45" ht="12.75" customHeight="1" x14ac:dyDescent="0.15">
      <c r="A131" s="45"/>
      <c r="B131" s="45"/>
      <c r="C131" s="82"/>
      <c r="D131" s="45"/>
      <c r="E131" s="45"/>
      <c r="F131" s="45"/>
      <c r="G131" s="45"/>
      <c r="H131" s="45"/>
      <c r="I131" s="45"/>
      <c r="J131" s="45"/>
      <c r="K131" s="45"/>
      <c r="L131" s="45"/>
      <c r="M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row>
    <row r="132" spans="1:45" ht="12.75" customHeight="1" x14ac:dyDescent="0.15">
      <c r="A132" s="45"/>
      <c r="B132" s="45"/>
      <c r="C132" s="82"/>
      <c r="D132" s="45"/>
      <c r="E132" s="45"/>
      <c r="F132" s="45"/>
      <c r="G132" s="45"/>
      <c r="H132" s="45"/>
      <c r="I132" s="45"/>
      <c r="J132" s="45"/>
      <c r="K132" s="45"/>
      <c r="L132" s="45"/>
      <c r="M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row>
    <row r="133" spans="1:45" ht="12.75" customHeight="1" x14ac:dyDescent="0.15">
      <c r="A133" s="45"/>
      <c r="B133" s="45"/>
      <c r="C133" s="82"/>
      <c r="D133" s="45"/>
      <c r="E133" s="45"/>
      <c r="F133" s="45"/>
      <c r="G133" s="45"/>
      <c r="H133" s="45"/>
      <c r="I133" s="45"/>
      <c r="J133" s="45"/>
      <c r="K133" s="45"/>
      <c r="L133" s="45"/>
      <c r="M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row>
    <row r="134" spans="1:45" ht="12.75" customHeight="1" x14ac:dyDescent="0.15">
      <c r="A134" s="45"/>
      <c r="B134" s="45"/>
      <c r="C134" s="82"/>
      <c r="D134" s="45"/>
      <c r="E134" s="45"/>
      <c r="F134" s="45"/>
      <c r="G134" s="45"/>
      <c r="H134" s="45"/>
      <c r="I134" s="45"/>
      <c r="J134" s="45"/>
      <c r="K134" s="45"/>
      <c r="L134" s="45"/>
      <c r="M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row>
    <row r="135" spans="1:45" ht="12.75" customHeight="1" x14ac:dyDescent="0.15">
      <c r="A135" s="45"/>
      <c r="B135" s="45"/>
      <c r="C135" s="82"/>
      <c r="D135" s="45"/>
      <c r="E135" s="45"/>
      <c r="F135" s="45"/>
      <c r="G135" s="45"/>
      <c r="H135" s="45"/>
      <c r="I135" s="45"/>
      <c r="J135" s="45"/>
      <c r="K135" s="45"/>
      <c r="L135" s="45"/>
      <c r="M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row>
    <row r="136" spans="1:45" ht="12.75" customHeight="1" x14ac:dyDescent="0.15">
      <c r="A136" s="45"/>
      <c r="B136" s="45"/>
      <c r="C136" s="82"/>
      <c r="D136" s="45"/>
      <c r="E136" s="45"/>
      <c r="F136" s="45"/>
      <c r="G136" s="45"/>
      <c r="H136" s="45"/>
      <c r="I136" s="45"/>
      <c r="J136" s="45"/>
      <c r="K136" s="45"/>
      <c r="L136" s="45"/>
      <c r="M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row>
    <row r="137" spans="1:45" ht="12.75" customHeight="1" x14ac:dyDescent="0.15">
      <c r="A137" s="45"/>
      <c r="B137" s="45"/>
      <c r="C137" s="82"/>
      <c r="D137" s="45"/>
      <c r="E137" s="45"/>
      <c r="F137" s="45"/>
      <c r="G137" s="45"/>
      <c r="H137" s="45"/>
      <c r="I137" s="45"/>
      <c r="J137" s="45"/>
      <c r="K137" s="45"/>
      <c r="L137" s="45"/>
      <c r="M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row>
    <row r="138" spans="1:45" ht="12.75" customHeight="1" x14ac:dyDescent="0.15">
      <c r="A138" s="45"/>
      <c r="B138" s="45"/>
      <c r="C138" s="82"/>
      <c r="D138" s="45"/>
      <c r="E138" s="45"/>
      <c r="F138" s="45"/>
      <c r="G138" s="45"/>
      <c r="H138" s="45"/>
      <c r="I138" s="45"/>
      <c r="J138" s="45"/>
      <c r="K138" s="45"/>
      <c r="L138" s="45"/>
      <c r="M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row>
    <row r="139" spans="1:45" ht="12.75" customHeight="1" x14ac:dyDescent="0.15">
      <c r="A139" s="45"/>
      <c r="B139" s="45"/>
      <c r="C139" s="82"/>
      <c r="D139" s="45"/>
      <c r="E139" s="45"/>
      <c r="F139" s="45"/>
      <c r="G139" s="45"/>
      <c r="H139" s="45"/>
      <c r="I139" s="45"/>
      <c r="J139" s="45"/>
      <c r="K139" s="45"/>
      <c r="L139" s="45"/>
      <c r="M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row>
    <row r="140" spans="1:45" ht="12.75" customHeight="1" x14ac:dyDescent="0.15">
      <c r="A140" s="45"/>
      <c r="B140" s="45"/>
      <c r="C140" s="82"/>
      <c r="D140" s="45"/>
      <c r="E140" s="45"/>
      <c r="F140" s="45"/>
      <c r="G140" s="45"/>
      <c r="H140" s="45"/>
      <c r="I140" s="45"/>
      <c r="J140" s="45"/>
      <c r="K140" s="45"/>
      <c r="L140" s="45"/>
      <c r="M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row>
    <row r="141" spans="1:45" ht="12.75" customHeight="1" x14ac:dyDescent="0.15">
      <c r="A141" s="45"/>
      <c r="B141" s="45"/>
      <c r="C141" s="82"/>
      <c r="D141" s="45"/>
      <c r="E141" s="45"/>
      <c r="F141" s="45"/>
      <c r="G141" s="45"/>
      <c r="H141" s="45"/>
      <c r="I141" s="45"/>
      <c r="J141" s="45"/>
      <c r="K141" s="45"/>
      <c r="L141" s="45"/>
      <c r="M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row>
    <row r="142" spans="1:45" ht="12.75" customHeight="1" x14ac:dyDescent="0.15">
      <c r="A142" s="45"/>
      <c r="B142" s="45"/>
      <c r="C142" s="82"/>
      <c r="D142" s="45"/>
      <c r="E142" s="45"/>
      <c r="F142" s="45"/>
      <c r="G142" s="45"/>
      <c r="H142" s="45"/>
      <c r="I142" s="45"/>
      <c r="J142" s="45"/>
      <c r="K142" s="45"/>
      <c r="L142" s="45"/>
      <c r="M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row>
    <row r="143" spans="1:45" ht="12.75" customHeight="1" x14ac:dyDescent="0.15">
      <c r="A143" s="45"/>
      <c r="B143" s="45"/>
      <c r="C143" s="82"/>
      <c r="D143" s="45"/>
      <c r="E143" s="45"/>
      <c r="F143" s="45"/>
      <c r="G143" s="45"/>
      <c r="H143" s="45"/>
      <c r="I143" s="45"/>
      <c r="J143" s="45"/>
      <c r="K143" s="45"/>
      <c r="L143" s="45"/>
      <c r="M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row>
    <row r="144" spans="1:45" ht="12.75" customHeight="1" x14ac:dyDescent="0.15">
      <c r="A144" s="45"/>
      <c r="B144" s="45"/>
      <c r="C144" s="82"/>
      <c r="D144" s="45"/>
      <c r="E144" s="45"/>
      <c r="F144" s="45"/>
      <c r="G144" s="45"/>
      <c r="H144" s="45"/>
      <c r="I144" s="45"/>
      <c r="J144" s="45"/>
      <c r="K144" s="45"/>
      <c r="L144" s="45"/>
      <c r="M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row>
    <row r="145" spans="1:45" ht="12.75" customHeight="1" x14ac:dyDescent="0.15">
      <c r="A145" s="45"/>
      <c r="B145" s="45"/>
      <c r="C145" s="82"/>
      <c r="D145" s="45"/>
      <c r="E145" s="45"/>
      <c r="F145" s="45"/>
      <c r="G145" s="45"/>
      <c r="H145" s="45"/>
      <c r="I145" s="45"/>
      <c r="J145" s="45"/>
      <c r="K145" s="45"/>
      <c r="L145" s="45"/>
      <c r="M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row>
    <row r="146" spans="1:45" ht="12.75" customHeight="1" x14ac:dyDescent="0.15">
      <c r="A146" s="45"/>
      <c r="B146" s="45"/>
      <c r="C146" s="82"/>
      <c r="D146" s="45"/>
      <c r="E146" s="45"/>
      <c r="F146" s="45"/>
      <c r="G146" s="45"/>
      <c r="H146" s="45"/>
      <c r="I146" s="45"/>
      <c r="J146" s="45"/>
      <c r="K146" s="45"/>
      <c r="L146" s="45"/>
      <c r="M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row>
    <row r="147" spans="1:45" ht="12.75" customHeight="1" x14ac:dyDescent="0.15">
      <c r="A147" s="45"/>
      <c r="B147" s="45"/>
      <c r="C147" s="82"/>
      <c r="D147" s="45"/>
      <c r="E147" s="45"/>
      <c r="F147" s="45"/>
      <c r="G147" s="45"/>
      <c r="H147" s="45"/>
      <c r="I147" s="45"/>
      <c r="J147" s="45"/>
      <c r="K147" s="45"/>
      <c r="L147" s="45"/>
      <c r="M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row>
    <row r="148" spans="1:45" ht="12.75" customHeight="1" x14ac:dyDescent="0.15">
      <c r="A148" s="45"/>
      <c r="B148" s="45"/>
      <c r="C148" s="82"/>
      <c r="D148" s="45"/>
      <c r="E148" s="45"/>
      <c r="F148" s="45"/>
      <c r="G148" s="45"/>
      <c r="H148" s="45"/>
      <c r="I148" s="45"/>
      <c r="J148" s="45"/>
      <c r="K148" s="45"/>
      <c r="L148" s="45"/>
      <c r="M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row>
    <row r="149" spans="1:45" ht="12.75" customHeight="1" x14ac:dyDescent="0.15">
      <c r="A149" s="45"/>
      <c r="B149" s="45"/>
      <c r="C149" s="82"/>
      <c r="D149" s="45"/>
      <c r="E149" s="45"/>
      <c r="F149" s="45"/>
      <c r="G149" s="45"/>
      <c r="H149" s="45"/>
      <c r="I149" s="45"/>
      <c r="J149" s="45"/>
      <c r="K149" s="45"/>
      <c r="L149" s="45"/>
      <c r="M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row>
    <row r="150" spans="1:45" ht="12.75" customHeight="1" x14ac:dyDescent="0.15">
      <c r="A150" s="45"/>
      <c r="B150" s="45"/>
      <c r="C150" s="82"/>
      <c r="D150" s="45"/>
      <c r="E150" s="45"/>
      <c r="F150" s="45"/>
      <c r="G150" s="45"/>
      <c r="H150" s="45"/>
      <c r="I150" s="45"/>
      <c r="J150" s="45"/>
      <c r="K150" s="45"/>
      <c r="L150" s="45"/>
      <c r="M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row>
    <row r="151" spans="1:45" ht="12.75" customHeight="1" x14ac:dyDescent="0.15">
      <c r="A151" s="45"/>
      <c r="B151" s="45"/>
      <c r="C151" s="82"/>
      <c r="D151" s="45"/>
      <c r="E151" s="45"/>
      <c r="F151" s="45"/>
      <c r="G151" s="45"/>
      <c r="H151" s="45"/>
      <c r="I151" s="45"/>
      <c r="J151" s="45"/>
      <c r="K151" s="45"/>
      <c r="L151" s="45"/>
      <c r="M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row>
    <row r="152" spans="1:45" ht="12.75" customHeight="1" x14ac:dyDescent="0.15">
      <c r="A152" s="45"/>
      <c r="B152" s="45"/>
      <c r="C152" s="82"/>
      <c r="D152" s="45"/>
      <c r="E152" s="45"/>
      <c r="F152" s="45"/>
      <c r="G152" s="45"/>
      <c r="H152" s="45"/>
      <c r="I152" s="45"/>
      <c r="J152" s="45"/>
      <c r="K152" s="45"/>
      <c r="L152" s="45"/>
      <c r="M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row>
    <row r="153" spans="1:45" ht="12.75" customHeight="1" x14ac:dyDescent="0.15">
      <c r="A153" s="45"/>
      <c r="B153" s="45"/>
      <c r="C153" s="82"/>
      <c r="D153" s="45"/>
      <c r="E153" s="45"/>
      <c r="F153" s="45"/>
      <c r="G153" s="45"/>
      <c r="H153" s="45"/>
      <c r="I153" s="45"/>
      <c r="J153" s="45"/>
      <c r="K153" s="45"/>
      <c r="L153" s="45"/>
      <c r="M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row>
    <row r="154" spans="1:45" ht="12.75" customHeight="1" x14ac:dyDescent="0.15">
      <c r="A154" s="45"/>
      <c r="B154" s="45"/>
      <c r="C154" s="82"/>
      <c r="D154" s="45"/>
      <c r="E154" s="45"/>
      <c r="F154" s="45"/>
      <c r="G154" s="45"/>
      <c r="H154" s="45"/>
      <c r="I154" s="45"/>
      <c r="J154" s="45"/>
      <c r="K154" s="45"/>
      <c r="L154" s="45"/>
      <c r="M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row>
    <row r="155" spans="1:45" ht="12.75" customHeight="1" x14ac:dyDescent="0.15">
      <c r="A155" s="45"/>
      <c r="B155" s="45"/>
      <c r="C155" s="82"/>
      <c r="D155" s="45"/>
      <c r="E155" s="45"/>
      <c r="F155" s="45"/>
      <c r="G155" s="45"/>
      <c r="H155" s="45"/>
      <c r="I155" s="45"/>
      <c r="J155" s="45"/>
      <c r="K155" s="45"/>
      <c r="L155" s="45"/>
      <c r="M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row>
    <row r="156" spans="1:45" ht="12.75" customHeight="1" x14ac:dyDescent="0.15">
      <c r="A156" s="45"/>
      <c r="B156" s="45"/>
      <c r="C156" s="82"/>
      <c r="D156" s="45"/>
      <c r="E156" s="45"/>
      <c r="F156" s="45"/>
      <c r="G156" s="45"/>
      <c r="H156" s="45"/>
      <c r="I156" s="45"/>
      <c r="J156" s="45"/>
      <c r="K156" s="45"/>
      <c r="L156" s="45"/>
      <c r="M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row>
    <row r="157" spans="1:45" ht="12.75" customHeight="1" x14ac:dyDescent="0.15">
      <c r="A157" s="45"/>
      <c r="B157" s="45"/>
      <c r="C157" s="82"/>
      <c r="D157" s="45"/>
      <c r="E157" s="45"/>
      <c r="F157" s="45"/>
      <c r="G157" s="45"/>
      <c r="H157" s="45"/>
      <c r="I157" s="45"/>
      <c r="J157" s="45"/>
      <c r="K157" s="45"/>
      <c r="L157" s="45"/>
      <c r="M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row>
    <row r="158" spans="1:45" ht="12.75" customHeight="1" x14ac:dyDescent="0.15">
      <c r="A158" s="45"/>
      <c r="B158" s="45"/>
      <c r="C158" s="82"/>
      <c r="D158" s="45"/>
      <c r="E158" s="45"/>
      <c r="F158" s="45"/>
      <c r="G158" s="45"/>
      <c r="H158" s="45"/>
      <c r="I158" s="45"/>
      <c r="J158" s="45"/>
      <c r="K158" s="45"/>
      <c r="L158" s="45"/>
      <c r="M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row>
    <row r="159" spans="1:45" ht="12.75" customHeight="1" x14ac:dyDescent="0.15">
      <c r="A159" s="45"/>
      <c r="B159" s="45"/>
      <c r="C159" s="82"/>
      <c r="D159" s="45"/>
      <c r="E159" s="45"/>
      <c r="F159" s="45"/>
      <c r="G159" s="45"/>
      <c r="H159" s="45"/>
      <c r="I159" s="45"/>
      <c r="J159" s="45"/>
      <c r="K159" s="45"/>
      <c r="L159" s="45"/>
      <c r="M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row>
    <row r="160" spans="1:45" ht="12.75" customHeight="1" x14ac:dyDescent="0.15">
      <c r="A160" s="45"/>
      <c r="B160" s="45"/>
      <c r="C160" s="82"/>
      <c r="D160" s="45"/>
      <c r="E160" s="45"/>
      <c r="F160" s="45"/>
      <c r="G160" s="45"/>
      <c r="H160" s="45"/>
      <c r="I160" s="45"/>
      <c r="J160" s="45"/>
      <c r="K160" s="45"/>
      <c r="L160" s="45"/>
      <c r="M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row>
    <row r="161" spans="1:45" ht="12.75" customHeight="1" x14ac:dyDescent="0.15">
      <c r="A161" s="45"/>
      <c r="B161" s="45"/>
      <c r="C161" s="82"/>
      <c r="D161" s="45"/>
      <c r="E161" s="45"/>
      <c r="F161" s="45"/>
      <c r="G161" s="45"/>
      <c r="H161" s="45"/>
      <c r="I161" s="45"/>
      <c r="J161" s="45"/>
      <c r="K161" s="45"/>
      <c r="L161" s="45"/>
      <c r="M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row>
    <row r="162" spans="1:45" ht="12.75" customHeight="1" x14ac:dyDescent="0.15">
      <c r="A162" s="45"/>
      <c r="B162" s="45"/>
      <c r="C162" s="82"/>
      <c r="D162" s="45"/>
      <c r="E162" s="45"/>
      <c r="F162" s="45"/>
      <c r="G162" s="45"/>
      <c r="H162" s="45"/>
      <c r="I162" s="45"/>
      <c r="J162" s="45"/>
      <c r="K162" s="45"/>
      <c r="L162" s="45"/>
      <c r="M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row>
    <row r="163" spans="1:45" ht="12.75" customHeight="1" x14ac:dyDescent="0.15">
      <c r="A163" s="45"/>
      <c r="B163" s="45"/>
      <c r="C163" s="82"/>
      <c r="D163" s="45"/>
      <c r="E163" s="45"/>
      <c r="F163" s="45"/>
      <c r="G163" s="45"/>
      <c r="H163" s="45"/>
      <c r="I163" s="45"/>
      <c r="J163" s="45"/>
      <c r="K163" s="45"/>
      <c r="L163" s="45"/>
      <c r="M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row>
    <row r="164" spans="1:45" ht="12.75" customHeight="1" x14ac:dyDescent="0.15">
      <c r="A164" s="45"/>
      <c r="B164" s="45"/>
      <c r="C164" s="82"/>
      <c r="D164" s="45"/>
      <c r="E164" s="45"/>
      <c r="F164" s="45"/>
      <c r="G164" s="45"/>
      <c r="H164" s="45"/>
      <c r="I164" s="45"/>
      <c r="J164" s="45"/>
      <c r="K164" s="45"/>
      <c r="L164" s="45"/>
      <c r="M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row>
    <row r="165" spans="1:45" ht="12.75" customHeight="1" x14ac:dyDescent="0.15">
      <c r="A165" s="45"/>
      <c r="B165" s="45"/>
      <c r="C165" s="82"/>
      <c r="D165" s="45"/>
      <c r="E165" s="45"/>
      <c r="F165" s="45"/>
      <c r="G165" s="45"/>
      <c r="H165" s="45"/>
      <c r="I165" s="45"/>
      <c r="J165" s="45"/>
      <c r="K165" s="45"/>
      <c r="L165" s="45"/>
      <c r="M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row>
    <row r="166" spans="1:45" ht="12.75" customHeight="1" x14ac:dyDescent="0.15">
      <c r="A166" s="45"/>
      <c r="B166" s="45"/>
      <c r="C166" s="82"/>
      <c r="D166" s="45"/>
      <c r="E166" s="45"/>
      <c r="F166" s="45"/>
      <c r="G166" s="45"/>
      <c r="H166" s="45"/>
      <c r="I166" s="45"/>
      <c r="J166" s="45"/>
      <c r="K166" s="45"/>
      <c r="L166" s="45"/>
      <c r="M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row>
    <row r="167" spans="1:45" ht="12.75" customHeight="1" x14ac:dyDescent="0.15">
      <c r="A167" s="45"/>
      <c r="B167" s="45"/>
      <c r="C167" s="82"/>
      <c r="D167" s="45"/>
      <c r="E167" s="45"/>
      <c r="F167" s="45"/>
      <c r="G167" s="45"/>
      <c r="H167" s="45"/>
      <c r="I167" s="45"/>
      <c r="J167" s="45"/>
      <c r="K167" s="45"/>
      <c r="L167" s="45"/>
      <c r="M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row>
    <row r="168" spans="1:45" ht="12.75" customHeight="1" x14ac:dyDescent="0.15">
      <c r="A168" s="45"/>
      <c r="B168" s="45"/>
      <c r="C168" s="82"/>
      <c r="D168" s="45"/>
      <c r="E168" s="45"/>
      <c r="F168" s="45"/>
      <c r="G168" s="45"/>
      <c r="H168" s="45"/>
      <c r="I168" s="45"/>
      <c r="J168" s="45"/>
      <c r="K168" s="45"/>
      <c r="L168" s="45"/>
      <c r="M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row>
    <row r="169" spans="1:45" ht="12.75" customHeight="1" x14ac:dyDescent="0.15">
      <c r="A169" s="45"/>
      <c r="B169" s="45"/>
      <c r="C169" s="82"/>
      <c r="D169" s="45"/>
      <c r="E169" s="45"/>
      <c r="F169" s="45"/>
      <c r="G169" s="45"/>
      <c r="H169" s="45"/>
      <c r="I169" s="45"/>
      <c r="J169" s="45"/>
      <c r="K169" s="45"/>
      <c r="L169" s="45"/>
      <c r="M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row>
    <row r="170" spans="1:45" ht="12.75" customHeight="1" x14ac:dyDescent="0.15">
      <c r="A170" s="45"/>
      <c r="B170" s="45"/>
      <c r="C170" s="82"/>
      <c r="D170" s="45"/>
      <c r="E170" s="45"/>
      <c r="F170" s="45"/>
      <c r="G170" s="45"/>
      <c r="H170" s="45"/>
      <c r="I170" s="45"/>
      <c r="J170" s="45"/>
      <c r="K170" s="45"/>
      <c r="L170" s="45"/>
      <c r="M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row>
    <row r="171" spans="1:45" ht="12.75" customHeight="1" x14ac:dyDescent="0.15">
      <c r="A171" s="45"/>
      <c r="B171" s="45"/>
      <c r="C171" s="82"/>
      <c r="D171" s="45"/>
      <c r="E171" s="45"/>
      <c r="F171" s="45"/>
      <c r="G171" s="45"/>
      <c r="H171" s="45"/>
      <c r="I171" s="45"/>
      <c r="J171" s="45"/>
      <c r="K171" s="45"/>
      <c r="L171" s="45"/>
      <c r="M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row>
    <row r="172" spans="1:45" ht="12.75" customHeight="1" x14ac:dyDescent="0.15">
      <c r="A172" s="45"/>
      <c r="B172" s="45"/>
      <c r="C172" s="82"/>
      <c r="D172" s="45"/>
      <c r="E172" s="45"/>
      <c r="F172" s="45"/>
      <c r="G172" s="45"/>
      <c r="H172" s="45"/>
      <c r="I172" s="45"/>
      <c r="J172" s="45"/>
      <c r="K172" s="45"/>
      <c r="L172" s="45"/>
      <c r="M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row>
    <row r="173" spans="1:45" ht="12.75" customHeight="1" x14ac:dyDescent="0.15">
      <c r="A173" s="45"/>
      <c r="B173" s="45"/>
      <c r="C173" s="82"/>
      <c r="D173" s="45"/>
      <c r="E173" s="45"/>
      <c r="F173" s="45"/>
      <c r="G173" s="45"/>
      <c r="H173" s="45"/>
      <c r="I173" s="45"/>
      <c r="J173" s="45"/>
      <c r="K173" s="45"/>
      <c r="L173" s="45"/>
      <c r="M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row>
    <row r="174" spans="1:45" ht="12.75" customHeight="1" x14ac:dyDescent="0.15">
      <c r="A174" s="45"/>
      <c r="B174" s="45"/>
      <c r="C174" s="82"/>
      <c r="D174" s="45"/>
      <c r="E174" s="45"/>
      <c r="F174" s="45"/>
      <c r="G174" s="45"/>
      <c r="H174" s="45"/>
      <c r="I174" s="45"/>
      <c r="J174" s="45"/>
      <c r="K174" s="45"/>
      <c r="L174" s="45"/>
      <c r="M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row>
    <row r="175" spans="1:45" ht="12.75" customHeight="1" x14ac:dyDescent="0.15">
      <c r="A175" s="45"/>
      <c r="B175" s="45"/>
      <c r="C175" s="82"/>
      <c r="D175" s="45"/>
      <c r="E175" s="45"/>
      <c r="F175" s="45"/>
      <c r="G175" s="45"/>
      <c r="H175" s="45"/>
      <c r="I175" s="45"/>
      <c r="J175" s="45"/>
      <c r="K175" s="45"/>
      <c r="L175" s="45"/>
      <c r="M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row>
    <row r="176" spans="1:45" ht="12.75" customHeight="1" x14ac:dyDescent="0.15">
      <c r="A176" s="45"/>
      <c r="B176" s="45"/>
      <c r="C176" s="82"/>
      <c r="D176" s="45"/>
      <c r="E176" s="45"/>
      <c r="F176" s="45"/>
      <c r="G176" s="45"/>
      <c r="H176" s="45"/>
      <c r="I176" s="45"/>
      <c r="J176" s="45"/>
      <c r="K176" s="45"/>
      <c r="L176" s="45"/>
      <c r="M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row>
    <row r="177" spans="1:45" ht="12.75" customHeight="1" x14ac:dyDescent="0.15">
      <c r="A177" s="45"/>
      <c r="B177" s="45"/>
      <c r="C177" s="82"/>
      <c r="D177" s="45"/>
      <c r="E177" s="45"/>
      <c r="F177" s="45"/>
      <c r="G177" s="45"/>
      <c r="H177" s="45"/>
      <c r="I177" s="45"/>
      <c r="J177" s="45"/>
      <c r="K177" s="45"/>
      <c r="L177" s="45"/>
      <c r="M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row>
    <row r="178" spans="1:45" ht="12.75" customHeight="1" x14ac:dyDescent="0.15">
      <c r="A178" s="45"/>
      <c r="B178" s="45"/>
      <c r="C178" s="82"/>
      <c r="D178" s="45"/>
      <c r="E178" s="45"/>
      <c r="F178" s="45"/>
      <c r="G178" s="45"/>
      <c r="H178" s="45"/>
      <c r="I178" s="45"/>
      <c r="J178" s="45"/>
      <c r="K178" s="45"/>
      <c r="L178" s="45"/>
      <c r="M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row>
    <row r="179" spans="1:45" ht="12.75" customHeight="1" x14ac:dyDescent="0.15">
      <c r="A179" s="45"/>
      <c r="B179" s="45"/>
      <c r="C179" s="82"/>
      <c r="D179" s="45"/>
      <c r="E179" s="45"/>
      <c r="F179" s="45"/>
      <c r="G179" s="45"/>
      <c r="H179" s="45"/>
      <c r="I179" s="45"/>
      <c r="J179" s="45"/>
      <c r="K179" s="45"/>
      <c r="L179" s="45"/>
      <c r="M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row>
    <row r="180" spans="1:45" ht="12.75" customHeight="1" x14ac:dyDescent="0.15">
      <c r="A180" s="45"/>
      <c r="B180" s="45"/>
      <c r="C180" s="82"/>
      <c r="D180" s="45"/>
      <c r="E180" s="45"/>
      <c r="F180" s="45"/>
      <c r="G180" s="45"/>
      <c r="H180" s="45"/>
      <c r="I180" s="45"/>
      <c r="J180" s="45"/>
      <c r="K180" s="45"/>
      <c r="L180" s="45"/>
      <c r="M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row>
    <row r="181" spans="1:45" ht="12.75" customHeight="1" x14ac:dyDescent="0.15">
      <c r="A181" s="45"/>
      <c r="B181" s="45"/>
      <c r="C181" s="82"/>
      <c r="D181" s="45"/>
      <c r="E181" s="45"/>
      <c r="F181" s="45"/>
      <c r="G181" s="45"/>
      <c r="H181" s="45"/>
      <c r="I181" s="45"/>
      <c r="J181" s="45"/>
      <c r="K181" s="45"/>
      <c r="L181" s="45"/>
      <c r="M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row>
    <row r="182" spans="1:45" ht="12.75" customHeight="1" x14ac:dyDescent="0.15">
      <c r="A182" s="45"/>
      <c r="B182" s="45"/>
      <c r="C182" s="82"/>
      <c r="D182" s="45"/>
      <c r="E182" s="45"/>
      <c r="F182" s="45"/>
      <c r="G182" s="45"/>
      <c r="H182" s="45"/>
      <c r="I182" s="45"/>
      <c r="J182" s="45"/>
      <c r="K182" s="45"/>
      <c r="L182" s="45"/>
      <c r="M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row>
    <row r="183" spans="1:45" ht="12.75" customHeight="1" x14ac:dyDescent="0.15">
      <c r="A183" s="45"/>
      <c r="B183" s="45"/>
      <c r="C183" s="82"/>
      <c r="D183" s="45"/>
      <c r="E183" s="45"/>
      <c r="F183" s="45"/>
      <c r="G183" s="45"/>
      <c r="H183" s="45"/>
      <c r="I183" s="45"/>
      <c r="J183" s="45"/>
      <c r="K183" s="45"/>
      <c r="L183" s="45"/>
      <c r="M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row>
    <row r="184" spans="1:45" ht="12.75" customHeight="1" x14ac:dyDescent="0.15">
      <c r="A184" s="45"/>
      <c r="B184" s="45"/>
      <c r="C184" s="82"/>
      <c r="D184" s="45"/>
      <c r="E184" s="45"/>
      <c r="F184" s="45"/>
      <c r="G184" s="45"/>
      <c r="H184" s="45"/>
      <c r="I184" s="45"/>
      <c r="J184" s="45"/>
      <c r="K184" s="45"/>
      <c r="L184" s="45"/>
      <c r="M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row>
    <row r="185" spans="1:45" ht="12.75" customHeight="1" x14ac:dyDescent="0.15">
      <c r="A185" s="45"/>
      <c r="B185" s="45"/>
      <c r="C185" s="82"/>
      <c r="D185" s="45"/>
      <c r="E185" s="45"/>
      <c r="F185" s="45"/>
      <c r="G185" s="45"/>
      <c r="H185" s="45"/>
      <c r="I185" s="45"/>
      <c r="J185" s="45"/>
      <c r="K185" s="45"/>
      <c r="L185" s="45"/>
      <c r="M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row>
    <row r="186" spans="1:45" ht="12.75" customHeight="1" x14ac:dyDescent="0.15">
      <c r="A186" s="45"/>
      <c r="B186" s="45"/>
      <c r="C186" s="82"/>
      <c r="D186" s="45"/>
      <c r="E186" s="45"/>
      <c r="F186" s="45"/>
      <c r="G186" s="45"/>
      <c r="H186" s="45"/>
      <c r="I186" s="45"/>
      <c r="J186" s="45"/>
      <c r="K186" s="45"/>
      <c r="L186" s="45"/>
      <c r="M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row>
    <row r="187" spans="1:45" ht="12.75" customHeight="1" x14ac:dyDescent="0.15">
      <c r="A187" s="45"/>
      <c r="B187" s="45"/>
      <c r="C187" s="82"/>
      <c r="D187" s="45"/>
      <c r="E187" s="45"/>
      <c r="F187" s="45"/>
      <c r="G187" s="45"/>
      <c r="H187" s="45"/>
      <c r="I187" s="45"/>
      <c r="J187" s="45"/>
      <c r="K187" s="45"/>
      <c r="L187" s="45"/>
      <c r="M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row>
    <row r="188" spans="1:45" ht="12.75" customHeight="1" x14ac:dyDescent="0.15">
      <c r="A188" s="45"/>
      <c r="B188" s="45"/>
      <c r="C188" s="82"/>
      <c r="D188" s="45"/>
      <c r="E188" s="45"/>
      <c r="F188" s="45"/>
      <c r="G188" s="45"/>
      <c r="H188" s="45"/>
      <c r="I188" s="45"/>
      <c r="J188" s="45"/>
      <c r="K188" s="45"/>
      <c r="L188" s="45"/>
      <c r="M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row>
    <row r="189" spans="1:45" ht="12.75" customHeight="1" x14ac:dyDescent="0.15">
      <c r="A189" s="45"/>
      <c r="B189" s="45"/>
      <c r="C189" s="82"/>
      <c r="D189" s="45"/>
      <c r="E189" s="45"/>
      <c r="F189" s="45"/>
      <c r="G189" s="45"/>
      <c r="H189" s="45"/>
      <c r="I189" s="45"/>
      <c r="J189" s="45"/>
      <c r="K189" s="45"/>
      <c r="L189" s="45"/>
      <c r="M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row>
    <row r="190" spans="1:45" ht="12.75" customHeight="1" x14ac:dyDescent="0.15">
      <c r="A190" s="45"/>
      <c r="B190" s="45"/>
      <c r="C190" s="82"/>
      <c r="D190" s="45"/>
      <c r="E190" s="45"/>
      <c r="F190" s="45"/>
      <c r="G190" s="45"/>
      <c r="H190" s="45"/>
      <c r="I190" s="45"/>
      <c r="J190" s="45"/>
      <c r="K190" s="45"/>
      <c r="L190" s="45"/>
      <c r="M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row>
    <row r="191" spans="1:45" ht="12.75" customHeight="1" x14ac:dyDescent="0.15">
      <c r="A191" s="45"/>
      <c r="B191" s="45"/>
      <c r="C191" s="82"/>
      <c r="D191" s="45"/>
      <c r="E191" s="45"/>
      <c r="F191" s="45"/>
      <c r="G191" s="45"/>
      <c r="H191" s="45"/>
      <c r="I191" s="45"/>
      <c r="J191" s="45"/>
      <c r="K191" s="45"/>
      <c r="L191" s="45"/>
      <c r="M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row>
    <row r="192" spans="1:45" ht="12.75" customHeight="1" x14ac:dyDescent="0.15">
      <c r="A192" s="45"/>
      <c r="B192" s="45"/>
      <c r="C192" s="82"/>
      <c r="D192" s="45"/>
      <c r="E192" s="45"/>
      <c r="F192" s="45"/>
      <c r="G192" s="45"/>
      <c r="H192" s="45"/>
      <c r="I192" s="45"/>
      <c r="J192" s="45"/>
      <c r="K192" s="45"/>
      <c r="L192" s="45"/>
      <c r="M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row>
    <row r="193" spans="1:45" ht="12.75" customHeight="1" x14ac:dyDescent="0.15">
      <c r="A193" s="45"/>
      <c r="B193" s="45"/>
      <c r="C193" s="82"/>
      <c r="D193" s="45"/>
      <c r="E193" s="45"/>
      <c r="F193" s="45"/>
      <c r="G193" s="45"/>
      <c r="H193" s="45"/>
      <c r="I193" s="45"/>
      <c r="J193" s="45"/>
      <c r="K193" s="45"/>
      <c r="L193" s="45"/>
      <c r="M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row>
    <row r="194" spans="1:45" ht="12.75" customHeight="1" x14ac:dyDescent="0.15">
      <c r="A194" s="45"/>
      <c r="B194" s="45"/>
      <c r="C194" s="82"/>
      <c r="D194" s="45"/>
      <c r="E194" s="45"/>
      <c r="F194" s="45"/>
      <c r="G194" s="45"/>
      <c r="H194" s="45"/>
      <c r="I194" s="45"/>
      <c r="J194" s="45"/>
      <c r="K194" s="45"/>
      <c r="L194" s="45"/>
      <c r="M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row>
    <row r="195" spans="1:45" ht="12.75" customHeight="1" x14ac:dyDescent="0.15">
      <c r="A195" s="45"/>
      <c r="B195" s="45"/>
      <c r="C195" s="82"/>
      <c r="D195" s="45"/>
      <c r="E195" s="45"/>
      <c r="F195" s="45"/>
      <c r="G195" s="45"/>
      <c r="H195" s="45"/>
      <c r="I195" s="45"/>
      <c r="J195" s="45"/>
      <c r="K195" s="45"/>
      <c r="L195" s="45"/>
      <c r="M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row>
    <row r="196" spans="1:45" ht="12.75" customHeight="1" x14ac:dyDescent="0.15">
      <c r="A196" s="45"/>
      <c r="B196" s="45"/>
      <c r="C196" s="82"/>
      <c r="D196" s="45"/>
      <c r="E196" s="45"/>
      <c r="F196" s="45"/>
      <c r="G196" s="45"/>
      <c r="H196" s="45"/>
      <c r="I196" s="45"/>
      <c r="J196" s="45"/>
      <c r="K196" s="45"/>
      <c r="L196" s="45"/>
      <c r="M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row>
    <row r="197" spans="1:45" ht="12.75" customHeight="1" x14ac:dyDescent="0.15">
      <c r="A197" s="45"/>
      <c r="B197" s="45"/>
      <c r="C197" s="82"/>
      <c r="D197" s="45"/>
      <c r="E197" s="45"/>
      <c r="F197" s="45"/>
      <c r="G197" s="45"/>
      <c r="H197" s="45"/>
      <c r="I197" s="45"/>
      <c r="J197" s="45"/>
      <c r="K197" s="45"/>
      <c r="L197" s="45"/>
      <c r="M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row>
    <row r="198" spans="1:45" ht="12.75" customHeight="1" x14ac:dyDescent="0.15">
      <c r="A198" s="45"/>
      <c r="B198" s="45"/>
      <c r="C198" s="82"/>
      <c r="D198" s="45"/>
      <c r="E198" s="45"/>
      <c r="F198" s="45"/>
      <c r="G198" s="45"/>
      <c r="H198" s="45"/>
      <c r="I198" s="45"/>
      <c r="J198" s="45"/>
      <c r="K198" s="45"/>
      <c r="L198" s="45"/>
      <c r="M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row>
    <row r="199" spans="1:45" ht="12.75" customHeight="1" x14ac:dyDescent="0.15">
      <c r="A199" s="45"/>
      <c r="B199" s="45"/>
      <c r="C199" s="82"/>
      <c r="D199" s="45"/>
      <c r="E199" s="45"/>
      <c r="F199" s="45"/>
      <c r="G199" s="45"/>
      <c r="H199" s="45"/>
      <c r="I199" s="45"/>
      <c r="J199" s="45"/>
      <c r="K199" s="45"/>
      <c r="L199" s="45"/>
      <c r="M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row>
    <row r="200" spans="1:45" ht="12.75" customHeight="1" x14ac:dyDescent="0.15">
      <c r="A200" s="45"/>
      <c r="B200" s="45"/>
      <c r="C200" s="82"/>
      <c r="D200" s="45"/>
      <c r="E200" s="45"/>
      <c r="F200" s="45"/>
      <c r="G200" s="45"/>
      <c r="H200" s="45"/>
      <c r="I200" s="45"/>
      <c r="J200" s="45"/>
      <c r="K200" s="45"/>
      <c r="L200" s="45"/>
      <c r="M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row>
    <row r="201" spans="1:45" ht="12.75" customHeight="1" x14ac:dyDescent="0.15">
      <c r="A201" s="45"/>
      <c r="B201" s="45"/>
      <c r="C201" s="82"/>
      <c r="D201" s="45"/>
      <c r="E201" s="45"/>
      <c r="F201" s="45"/>
      <c r="G201" s="45"/>
      <c r="H201" s="45"/>
      <c r="I201" s="45"/>
      <c r="J201" s="45"/>
      <c r="K201" s="45"/>
      <c r="L201" s="45"/>
      <c r="M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row>
    <row r="202" spans="1:45" ht="12.75" customHeight="1" x14ac:dyDescent="0.15">
      <c r="A202" s="45"/>
      <c r="B202" s="45"/>
      <c r="C202" s="82"/>
      <c r="D202" s="45"/>
      <c r="E202" s="45"/>
      <c r="F202" s="45"/>
      <c r="G202" s="45"/>
      <c r="H202" s="45"/>
      <c r="I202" s="45"/>
      <c r="J202" s="45"/>
      <c r="K202" s="45"/>
      <c r="L202" s="45"/>
      <c r="M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row>
    <row r="203" spans="1:45" ht="12.75" customHeight="1" x14ac:dyDescent="0.15">
      <c r="A203" s="45"/>
      <c r="B203" s="45"/>
      <c r="C203" s="82"/>
      <c r="D203" s="45"/>
      <c r="E203" s="45"/>
      <c r="F203" s="45"/>
      <c r="G203" s="45"/>
      <c r="H203" s="45"/>
      <c r="I203" s="45"/>
      <c r="J203" s="45"/>
      <c r="K203" s="45"/>
      <c r="L203" s="45"/>
      <c r="M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row>
    <row r="204" spans="1:45" ht="12.75" customHeight="1" x14ac:dyDescent="0.15">
      <c r="A204" s="45"/>
      <c r="B204" s="45"/>
      <c r="C204" s="82"/>
      <c r="D204" s="45"/>
      <c r="E204" s="45"/>
      <c r="F204" s="45"/>
      <c r="G204" s="45"/>
      <c r="H204" s="45"/>
      <c r="I204" s="45"/>
      <c r="J204" s="45"/>
      <c r="K204" s="45"/>
      <c r="L204" s="45"/>
      <c r="M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row>
    <row r="205" spans="1:45" ht="12.75" customHeight="1" x14ac:dyDescent="0.15">
      <c r="A205" s="45"/>
      <c r="B205" s="45"/>
      <c r="C205" s="82"/>
      <c r="D205" s="45"/>
      <c r="E205" s="45"/>
      <c r="F205" s="45"/>
      <c r="G205" s="45"/>
      <c r="H205" s="45"/>
      <c r="I205" s="45"/>
      <c r="J205" s="45"/>
      <c r="K205" s="45"/>
      <c r="L205" s="45"/>
      <c r="M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row>
    <row r="206" spans="1:45" ht="12.75" customHeight="1" x14ac:dyDescent="0.15">
      <c r="A206" s="45"/>
      <c r="B206" s="45"/>
      <c r="C206" s="82"/>
      <c r="D206" s="45"/>
      <c r="E206" s="45"/>
      <c r="F206" s="45"/>
      <c r="G206" s="45"/>
      <c r="H206" s="45"/>
      <c r="I206" s="45"/>
      <c r="J206" s="45"/>
      <c r="K206" s="45"/>
      <c r="L206" s="45"/>
      <c r="M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row>
    <row r="207" spans="1:45" ht="12.75" customHeight="1" x14ac:dyDescent="0.15">
      <c r="A207" s="45"/>
      <c r="B207" s="45"/>
      <c r="C207" s="82"/>
      <c r="D207" s="45"/>
      <c r="E207" s="45"/>
      <c r="F207" s="45"/>
      <c r="G207" s="45"/>
      <c r="H207" s="45"/>
      <c r="I207" s="45"/>
      <c r="J207" s="45"/>
      <c r="K207" s="45"/>
      <c r="L207" s="45"/>
      <c r="M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row>
    <row r="208" spans="1:45" ht="12.75" customHeight="1" x14ac:dyDescent="0.15">
      <c r="A208" s="45"/>
      <c r="B208" s="45"/>
      <c r="C208" s="82"/>
      <c r="D208" s="45"/>
      <c r="E208" s="45"/>
      <c r="F208" s="45"/>
      <c r="G208" s="45"/>
      <c r="H208" s="45"/>
      <c r="I208" s="45"/>
      <c r="J208" s="45"/>
      <c r="K208" s="45"/>
      <c r="L208" s="45"/>
      <c r="M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row>
    <row r="209" spans="1:45" ht="12.75" customHeight="1" x14ac:dyDescent="0.15">
      <c r="A209" s="45"/>
      <c r="B209" s="45"/>
      <c r="C209" s="82"/>
      <c r="D209" s="45"/>
      <c r="E209" s="45"/>
      <c r="F209" s="45"/>
      <c r="G209" s="45"/>
      <c r="H209" s="45"/>
      <c r="I209" s="45"/>
      <c r="J209" s="45"/>
      <c r="K209" s="45"/>
      <c r="L209" s="45"/>
      <c r="M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row>
    <row r="210" spans="1:45" ht="12.75" customHeight="1" x14ac:dyDescent="0.15">
      <c r="A210" s="45"/>
      <c r="B210" s="45"/>
      <c r="C210" s="82"/>
      <c r="D210" s="45"/>
      <c r="E210" s="45"/>
      <c r="F210" s="45"/>
      <c r="G210" s="45"/>
      <c r="H210" s="45"/>
      <c r="I210" s="45"/>
      <c r="J210" s="45"/>
      <c r="K210" s="45"/>
      <c r="L210" s="45"/>
      <c r="M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row>
    <row r="211" spans="1:45" ht="12.75" customHeight="1" x14ac:dyDescent="0.15">
      <c r="A211" s="45"/>
      <c r="B211" s="45"/>
      <c r="C211" s="82"/>
      <c r="D211" s="45"/>
      <c r="E211" s="45"/>
      <c r="F211" s="45"/>
      <c r="G211" s="45"/>
      <c r="H211" s="45"/>
      <c r="I211" s="45"/>
      <c r="J211" s="45"/>
      <c r="K211" s="45"/>
      <c r="L211" s="45"/>
      <c r="M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row>
    <row r="212" spans="1:45" ht="12.75" customHeight="1" x14ac:dyDescent="0.15">
      <c r="A212" s="45"/>
      <c r="B212" s="45"/>
      <c r="C212" s="82"/>
      <c r="D212" s="45"/>
      <c r="E212" s="45"/>
      <c r="F212" s="45"/>
      <c r="G212" s="45"/>
      <c r="H212" s="45"/>
      <c r="I212" s="45"/>
      <c r="J212" s="45"/>
      <c r="K212" s="45"/>
      <c r="L212" s="45"/>
      <c r="M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row>
    <row r="213" spans="1:45" ht="12.75" customHeight="1" x14ac:dyDescent="0.15">
      <c r="A213" s="45"/>
      <c r="B213" s="45"/>
      <c r="C213" s="82"/>
      <c r="D213" s="45"/>
      <c r="E213" s="45"/>
      <c r="F213" s="45"/>
      <c r="G213" s="45"/>
      <c r="H213" s="45"/>
      <c r="I213" s="45"/>
      <c r="J213" s="45"/>
      <c r="K213" s="45"/>
      <c r="L213" s="45"/>
      <c r="M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row>
    <row r="214" spans="1:45" ht="12.75" customHeight="1" x14ac:dyDescent="0.15">
      <c r="A214" s="45"/>
      <c r="B214" s="45"/>
      <c r="C214" s="82"/>
      <c r="D214" s="45"/>
      <c r="E214" s="45"/>
      <c r="F214" s="45"/>
      <c r="G214" s="45"/>
      <c r="H214" s="45"/>
      <c r="I214" s="45"/>
      <c r="J214" s="45"/>
      <c r="K214" s="45"/>
      <c r="L214" s="45"/>
      <c r="M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row>
    <row r="215" spans="1:45" ht="12.75" customHeight="1" x14ac:dyDescent="0.15">
      <c r="A215" s="45"/>
      <c r="B215" s="45"/>
      <c r="C215" s="82"/>
      <c r="D215" s="45"/>
      <c r="E215" s="45"/>
      <c r="F215" s="45"/>
      <c r="G215" s="45"/>
      <c r="H215" s="45"/>
      <c r="I215" s="45"/>
      <c r="J215" s="45"/>
      <c r="K215" s="45"/>
      <c r="L215" s="45"/>
      <c r="M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row>
    <row r="216" spans="1:45" ht="12.75" customHeight="1" x14ac:dyDescent="0.15">
      <c r="A216" s="45"/>
      <c r="B216" s="45"/>
      <c r="C216" s="82"/>
      <c r="D216" s="45"/>
      <c r="E216" s="45"/>
      <c r="F216" s="45"/>
      <c r="G216" s="45"/>
      <c r="H216" s="45"/>
      <c r="I216" s="45"/>
      <c r="J216" s="45"/>
      <c r="K216" s="45"/>
      <c r="L216" s="45"/>
      <c r="M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row>
    <row r="217" spans="1:45" ht="12.75" customHeight="1" x14ac:dyDescent="0.15">
      <c r="A217" s="45"/>
      <c r="B217" s="45"/>
      <c r="C217" s="82"/>
      <c r="D217" s="45"/>
      <c r="E217" s="45"/>
      <c r="F217" s="45"/>
      <c r="G217" s="45"/>
      <c r="H217" s="45"/>
      <c r="I217" s="45"/>
      <c r="J217" s="45"/>
      <c r="K217" s="45"/>
      <c r="L217" s="45"/>
      <c r="M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row>
    <row r="218" spans="1:45" ht="12.75" customHeight="1" x14ac:dyDescent="0.15">
      <c r="A218" s="45"/>
      <c r="B218" s="45"/>
      <c r="C218" s="82"/>
      <c r="D218" s="45"/>
      <c r="E218" s="45"/>
      <c r="F218" s="45"/>
      <c r="G218" s="45"/>
      <c r="H218" s="45"/>
      <c r="I218" s="45"/>
      <c r="J218" s="45"/>
      <c r="K218" s="45"/>
      <c r="L218" s="45"/>
      <c r="M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row>
    <row r="219" spans="1:45" ht="12.75" customHeight="1" x14ac:dyDescent="0.15">
      <c r="A219" s="45"/>
      <c r="B219" s="45"/>
      <c r="C219" s="82"/>
      <c r="D219" s="45"/>
      <c r="E219" s="45"/>
      <c r="F219" s="45"/>
      <c r="G219" s="45"/>
      <c r="H219" s="45"/>
      <c r="I219" s="45"/>
      <c r="J219" s="45"/>
      <c r="K219" s="45"/>
      <c r="L219" s="45"/>
      <c r="M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row>
    <row r="220" spans="1:45" ht="12.75" customHeight="1" x14ac:dyDescent="0.15">
      <c r="A220" s="45"/>
      <c r="B220" s="45"/>
      <c r="C220" s="82"/>
      <c r="D220" s="45"/>
      <c r="E220" s="45"/>
      <c r="F220" s="45"/>
      <c r="G220" s="45"/>
      <c r="H220" s="45"/>
      <c r="I220" s="45"/>
      <c r="J220" s="45"/>
      <c r="K220" s="45"/>
      <c r="L220" s="45"/>
      <c r="M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row>
    <row r="221" spans="1:45" ht="12.75" customHeight="1" x14ac:dyDescent="0.15">
      <c r="A221" s="45"/>
      <c r="B221" s="45"/>
      <c r="C221" s="82"/>
      <c r="D221" s="45"/>
      <c r="E221" s="45"/>
      <c r="F221" s="45"/>
      <c r="G221" s="45"/>
      <c r="H221" s="45"/>
      <c r="I221" s="45"/>
      <c r="J221" s="45"/>
      <c r="K221" s="45"/>
      <c r="L221" s="45"/>
      <c r="M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row>
    <row r="222" spans="1:45" ht="12.75" customHeight="1" x14ac:dyDescent="0.15">
      <c r="A222" s="45"/>
      <c r="B222" s="45"/>
      <c r="C222" s="82"/>
      <c r="D222" s="45"/>
      <c r="E222" s="45"/>
      <c r="F222" s="45"/>
      <c r="G222" s="45"/>
      <c r="H222" s="45"/>
      <c r="I222" s="45"/>
      <c r="J222" s="45"/>
      <c r="K222" s="45"/>
      <c r="L222" s="45"/>
      <c r="M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row>
    <row r="223" spans="1:45" ht="12.75" customHeight="1" x14ac:dyDescent="0.15">
      <c r="A223" s="45"/>
      <c r="B223" s="45"/>
      <c r="C223" s="82"/>
      <c r="D223" s="45"/>
      <c r="E223" s="45"/>
      <c r="F223" s="45"/>
      <c r="G223" s="45"/>
      <c r="H223" s="45"/>
      <c r="I223" s="45"/>
      <c r="J223" s="45"/>
      <c r="K223" s="45"/>
      <c r="L223" s="45"/>
      <c r="M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row>
    <row r="224" spans="1:45" ht="12.75" customHeight="1" x14ac:dyDescent="0.15">
      <c r="A224" s="45"/>
      <c r="B224" s="45"/>
      <c r="C224" s="82"/>
      <c r="D224" s="45"/>
      <c r="E224" s="45"/>
      <c r="F224" s="45"/>
      <c r="G224" s="45"/>
      <c r="H224" s="45"/>
      <c r="I224" s="45"/>
      <c r="J224" s="45"/>
      <c r="K224" s="45"/>
      <c r="L224" s="45"/>
      <c r="M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row>
    <row r="225" spans="1:45" ht="12.75" customHeight="1" x14ac:dyDescent="0.15">
      <c r="A225" s="45"/>
      <c r="B225" s="45"/>
      <c r="C225" s="82"/>
      <c r="D225" s="45"/>
      <c r="E225" s="45"/>
      <c r="F225" s="45"/>
      <c r="G225" s="45"/>
      <c r="H225" s="45"/>
      <c r="I225" s="45"/>
      <c r="J225" s="45"/>
      <c r="K225" s="45"/>
      <c r="L225" s="45"/>
      <c r="M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row>
    <row r="226" spans="1:45" ht="12.75" customHeight="1" x14ac:dyDescent="0.15">
      <c r="A226" s="45"/>
      <c r="B226" s="45"/>
      <c r="C226" s="82"/>
      <c r="D226" s="45"/>
      <c r="E226" s="45"/>
      <c r="F226" s="45"/>
      <c r="G226" s="45"/>
      <c r="H226" s="45"/>
      <c r="I226" s="45"/>
      <c r="J226" s="45"/>
      <c r="K226" s="45"/>
      <c r="L226" s="45"/>
      <c r="M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row>
    <row r="227" spans="1:45" ht="12.75" customHeight="1" x14ac:dyDescent="0.15">
      <c r="A227" s="45"/>
      <c r="B227" s="45"/>
      <c r="C227" s="82"/>
      <c r="D227" s="45"/>
      <c r="E227" s="45"/>
      <c r="F227" s="45"/>
      <c r="G227" s="45"/>
      <c r="H227" s="45"/>
      <c r="I227" s="45"/>
      <c r="J227" s="45"/>
      <c r="K227" s="45"/>
      <c r="L227" s="45"/>
      <c r="M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row>
    <row r="228" spans="1:45" ht="12.75" customHeight="1" x14ac:dyDescent="0.15">
      <c r="A228" s="45"/>
      <c r="B228" s="45"/>
      <c r="C228" s="82"/>
      <c r="D228" s="45"/>
      <c r="E228" s="45"/>
      <c r="F228" s="45"/>
      <c r="G228" s="45"/>
      <c r="H228" s="45"/>
      <c r="I228" s="45"/>
      <c r="J228" s="45"/>
      <c r="K228" s="45"/>
      <c r="L228" s="45"/>
      <c r="M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row>
    <row r="229" spans="1:45" ht="12.75" customHeight="1" x14ac:dyDescent="0.15">
      <c r="A229" s="45"/>
      <c r="B229" s="45"/>
      <c r="C229" s="82"/>
      <c r="D229" s="45"/>
      <c r="E229" s="45"/>
      <c r="F229" s="45"/>
      <c r="G229" s="45"/>
      <c r="H229" s="45"/>
      <c r="I229" s="45"/>
      <c r="J229" s="45"/>
      <c r="K229" s="45"/>
      <c r="L229" s="45"/>
      <c r="M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row>
    <row r="230" spans="1:45" ht="12.75" customHeight="1" x14ac:dyDescent="0.15">
      <c r="A230" s="45"/>
      <c r="B230" s="45"/>
      <c r="C230" s="82"/>
      <c r="D230" s="45"/>
      <c r="E230" s="45"/>
      <c r="F230" s="45"/>
      <c r="G230" s="45"/>
      <c r="H230" s="45"/>
      <c r="I230" s="45"/>
      <c r="J230" s="45"/>
      <c r="K230" s="45"/>
      <c r="L230" s="45"/>
      <c r="M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row>
    <row r="231" spans="1:45" ht="12.75" customHeight="1" x14ac:dyDescent="0.15">
      <c r="A231" s="45"/>
      <c r="B231" s="45"/>
      <c r="C231" s="82"/>
      <c r="D231" s="45"/>
      <c r="E231" s="45"/>
      <c r="F231" s="45"/>
      <c r="G231" s="45"/>
      <c r="H231" s="45"/>
      <c r="I231" s="45"/>
      <c r="J231" s="45"/>
      <c r="K231" s="45"/>
      <c r="L231" s="45"/>
      <c r="M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row>
    <row r="232" spans="1:45" ht="12.75" customHeight="1" x14ac:dyDescent="0.15">
      <c r="A232" s="45"/>
      <c r="B232" s="45"/>
      <c r="C232" s="82"/>
      <c r="D232" s="45"/>
      <c r="E232" s="45"/>
      <c r="F232" s="45"/>
      <c r="G232" s="45"/>
      <c r="H232" s="45"/>
      <c r="I232" s="45"/>
      <c r="J232" s="45"/>
      <c r="K232" s="45"/>
      <c r="L232" s="45"/>
      <c r="M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row>
    <row r="233" spans="1:45" ht="12.75" customHeight="1" x14ac:dyDescent="0.15">
      <c r="A233" s="45"/>
      <c r="B233" s="45"/>
      <c r="C233" s="82"/>
      <c r="D233" s="45"/>
      <c r="E233" s="45"/>
      <c r="F233" s="45"/>
      <c r="G233" s="45"/>
      <c r="H233" s="45"/>
      <c r="I233" s="45"/>
      <c r="J233" s="45"/>
      <c r="K233" s="45"/>
      <c r="L233" s="45"/>
      <c r="M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row>
    <row r="234" spans="1:45" ht="12.75" customHeight="1" x14ac:dyDescent="0.15">
      <c r="A234" s="45"/>
      <c r="B234" s="45"/>
      <c r="C234" s="82"/>
      <c r="D234" s="45"/>
      <c r="E234" s="45"/>
      <c r="F234" s="45"/>
      <c r="G234" s="45"/>
      <c r="H234" s="45"/>
      <c r="I234" s="45"/>
      <c r="J234" s="45"/>
      <c r="K234" s="45"/>
      <c r="L234" s="45"/>
      <c r="M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row>
    <row r="235" spans="1:45" ht="12.75" customHeight="1" x14ac:dyDescent="0.15">
      <c r="A235" s="45"/>
      <c r="B235" s="45"/>
      <c r="C235" s="82"/>
      <c r="D235" s="45"/>
      <c r="E235" s="45"/>
      <c r="F235" s="45"/>
      <c r="G235" s="45"/>
      <c r="H235" s="45"/>
      <c r="I235" s="45"/>
      <c r="J235" s="45"/>
      <c r="K235" s="45"/>
      <c r="L235" s="45"/>
      <c r="M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row>
    <row r="236" spans="1:45" ht="12.75" customHeight="1" x14ac:dyDescent="0.15">
      <c r="A236" s="45"/>
      <c r="B236" s="45"/>
      <c r="C236" s="82"/>
      <c r="D236" s="45"/>
      <c r="E236" s="45"/>
      <c r="F236" s="45"/>
      <c r="G236" s="45"/>
      <c r="H236" s="45"/>
      <c r="I236" s="45"/>
      <c r="J236" s="45"/>
      <c r="K236" s="45"/>
      <c r="L236" s="45"/>
      <c r="M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row>
    <row r="237" spans="1:45" ht="12.75" customHeight="1" x14ac:dyDescent="0.15">
      <c r="A237" s="45"/>
      <c r="B237" s="45"/>
      <c r="C237" s="82"/>
      <c r="D237" s="45"/>
      <c r="E237" s="45"/>
      <c r="F237" s="45"/>
      <c r="G237" s="45"/>
      <c r="H237" s="45"/>
      <c r="I237" s="45"/>
      <c r="J237" s="45"/>
      <c r="K237" s="45"/>
      <c r="L237" s="45"/>
      <c r="M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row>
    <row r="238" spans="1:45" ht="12.75" customHeight="1" x14ac:dyDescent="0.15">
      <c r="A238" s="45"/>
      <c r="B238" s="45"/>
      <c r="C238" s="82"/>
      <c r="D238" s="45"/>
      <c r="E238" s="45"/>
      <c r="F238" s="45"/>
      <c r="G238" s="45"/>
      <c r="H238" s="45"/>
      <c r="I238" s="45"/>
      <c r="J238" s="45"/>
      <c r="K238" s="45"/>
      <c r="L238" s="45"/>
      <c r="M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row>
    <row r="239" spans="1:45" ht="12.75" customHeight="1" x14ac:dyDescent="0.15">
      <c r="A239" s="45"/>
      <c r="B239" s="45"/>
      <c r="C239" s="82"/>
      <c r="D239" s="45"/>
      <c r="E239" s="45"/>
      <c r="F239" s="45"/>
      <c r="G239" s="45"/>
      <c r="H239" s="45"/>
      <c r="I239" s="45"/>
      <c r="J239" s="45"/>
      <c r="K239" s="45"/>
      <c r="L239" s="45"/>
      <c r="M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row>
    <row r="240" spans="1:45" ht="12.75" customHeight="1" x14ac:dyDescent="0.15">
      <c r="A240" s="45"/>
      <c r="B240" s="45"/>
      <c r="C240" s="82"/>
      <c r="D240" s="45"/>
      <c r="E240" s="45"/>
      <c r="F240" s="45"/>
      <c r="G240" s="45"/>
      <c r="H240" s="45"/>
      <c r="I240" s="45"/>
      <c r="J240" s="45"/>
      <c r="K240" s="45"/>
      <c r="L240" s="45"/>
      <c r="M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row>
    <row r="241" spans="1:45" ht="12.75" customHeight="1" x14ac:dyDescent="0.15">
      <c r="A241" s="45"/>
      <c r="B241" s="45"/>
      <c r="C241" s="82"/>
      <c r="D241" s="45"/>
      <c r="E241" s="45"/>
      <c r="F241" s="45"/>
      <c r="G241" s="45"/>
      <c r="H241" s="45"/>
      <c r="I241" s="45"/>
      <c r="J241" s="45"/>
      <c r="K241" s="45"/>
      <c r="L241" s="45"/>
      <c r="M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row>
    <row r="242" spans="1:45" ht="12.75" customHeight="1" x14ac:dyDescent="0.15">
      <c r="A242" s="45"/>
      <c r="B242" s="45"/>
      <c r="C242" s="82"/>
      <c r="D242" s="45"/>
      <c r="E242" s="45"/>
      <c r="F242" s="45"/>
      <c r="G242" s="45"/>
      <c r="H242" s="45"/>
      <c r="I242" s="45"/>
      <c r="J242" s="45"/>
      <c r="K242" s="45"/>
      <c r="L242" s="45"/>
      <c r="M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row>
    <row r="243" spans="1:45" ht="12.75" customHeight="1" x14ac:dyDescent="0.15">
      <c r="A243" s="45"/>
      <c r="B243" s="45"/>
      <c r="C243" s="82"/>
      <c r="D243" s="45"/>
      <c r="E243" s="45"/>
      <c r="F243" s="45"/>
      <c r="G243" s="45"/>
      <c r="H243" s="45"/>
      <c r="I243" s="45"/>
      <c r="J243" s="45"/>
      <c r="K243" s="45"/>
      <c r="L243" s="45"/>
      <c r="M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row>
    <row r="244" spans="1:45" ht="12.75" customHeight="1" x14ac:dyDescent="0.15">
      <c r="A244" s="45"/>
      <c r="B244" s="45"/>
      <c r="C244" s="82"/>
      <c r="D244" s="45"/>
      <c r="E244" s="45"/>
      <c r="F244" s="45"/>
      <c r="G244" s="45"/>
      <c r="H244" s="45"/>
      <c r="I244" s="45"/>
      <c r="J244" s="45"/>
      <c r="K244" s="45"/>
      <c r="L244" s="45"/>
      <c r="M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row>
    <row r="245" spans="1:45" ht="12.75" customHeight="1" x14ac:dyDescent="0.15">
      <c r="A245" s="45"/>
      <c r="B245" s="45"/>
      <c r="C245" s="82"/>
      <c r="D245" s="45"/>
      <c r="E245" s="45"/>
      <c r="F245" s="45"/>
      <c r="G245" s="45"/>
      <c r="H245" s="45"/>
      <c r="I245" s="45"/>
      <c r="J245" s="45"/>
      <c r="K245" s="45"/>
      <c r="L245" s="45"/>
      <c r="M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row>
    <row r="246" spans="1:45" ht="12.75" customHeight="1" x14ac:dyDescent="0.15">
      <c r="A246" s="45"/>
      <c r="B246" s="45"/>
      <c r="C246" s="82"/>
      <c r="D246" s="45"/>
      <c r="E246" s="45"/>
      <c r="F246" s="45"/>
      <c r="G246" s="45"/>
      <c r="H246" s="45"/>
      <c r="I246" s="45"/>
      <c r="J246" s="45"/>
      <c r="K246" s="45"/>
      <c r="L246" s="45"/>
      <c r="M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row>
    <row r="247" spans="1:45" ht="12.75" customHeight="1" x14ac:dyDescent="0.15">
      <c r="A247" s="45"/>
      <c r="B247" s="45"/>
      <c r="C247" s="82"/>
      <c r="D247" s="45"/>
      <c r="E247" s="45"/>
      <c r="F247" s="45"/>
      <c r="G247" s="45"/>
      <c r="H247" s="45"/>
      <c r="I247" s="45"/>
      <c r="J247" s="45"/>
      <c r="K247" s="45"/>
      <c r="L247" s="45"/>
      <c r="M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row>
    <row r="248" spans="1:45" ht="12.75" customHeight="1" x14ac:dyDescent="0.15">
      <c r="A248" s="45"/>
      <c r="B248" s="45"/>
      <c r="C248" s="82"/>
      <c r="D248" s="45"/>
      <c r="E248" s="45"/>
      <c r="F248" s="45"/>
      <c r="G248" s="45"/>
      <c r="H248" s="45"/>
      <c r="I248" s="45"/>
      <c r="J248" s="45"/>
      <c r="K248" s="45"/>
      <c r="L248" s="45"/>
      <c r="M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row>
    <row r="249" spans="1:45" ht="12.75" customHeight="1" x14ac:dyDescent="0.15">
      <c r="A249" s="45"/>
      <c r="B249" s="45"/>
      <c r="C249" s="82"/>
      <c r="D249" s="45"/>
      <c r="E249" s="45"/>
      <c r="F249" s="45"/>
      <c r="G249" s="45"/>
      <c r="H249" s="45"/>
      <c r="I249" s="45"/>
      <c r="J249" s="45"/>
      <c r="K249" s="45"/>
      <c r="L249" s="45"/>
      <c r="M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row>
    <row r="250" spans="1:45" ht="12.75" customHeight="1" x14ac:dyDescent="0.15">
      <c r="A250" s="45"/>
      <c r="B250" s="45"/>
      <c r="C250" s="82"/>
      <c r="D250" s="45"/>
      <c r="E250" s="45"/>
      <c r="F250" s="45"/>
      <c r="G250" s="45"/>
      <c r="H250" s="45"/>
      <c r="I250" s="45"/>
      <c r="J250" s="45"/>
      <c r="K250" s="45"/>
      <c r="L250" s="45"/>
      <c r="M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row>
    <row r="251" spans="1:45" ht="12.75" customHeight="1" x14ac:dyDescent="0.15">
      <c r="A251" s="45"/>
      <c r="B251" s="45"/>
      <c r="C251" s="82"/>
      <c r="D251" s="45"/>
      <c r="E251" s="45"/>
      <c r="F251" s="45"/>
      <c r="G251" s="45"/>
      <c r="H251" s="45"/>
      <c r="I251" s="45"/>
      <c r="J251" s="45"/>
      <c r="K251" s="45"/>
      <c r="L251" s="45"/>
      <c r="M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row>
    <row r="252" spans="1:45" ht="12.75" customHeight="1" x14ac:dyDescent="0.15">
      <c r="A252" s="45"/>
      <c r="B252" s="45"/>
      <c r="C252" s="82"/>
      <c r="D252" s="45"/>
      <c r="E252" s="45"/>
      <c r="F252" s="45"/>
      <c r="G252" s="45"/>
      <c r="H252" s="45"/>
      <c r="I252" s="45"/>
      <c r="J252" s="45"/>
      <c r="K252" s="45"/>
      <c r="L252" s="45"/>
      <c r="M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row>
    <row r="253" spans="1:45" ht="12.75" customHeight="1" x14ac:dyDescent="0.15">
      <c r="A253" s="45"/>
      <c r="B253" s="45"/>
      <c r="C253" s="82"/>
      <c r="D253" s="45"/>
      <c r="E253" s="45"/>
      <c r="F253" s="45"/>
      <c r="G253" s="45"/>
      <c r="H253" s="45"/>
      <c r="I253" s="45"/>
      <c r="J253" s="45"/>
      <c r="K253" s="45"/>
      <c r="L253" s="45"/>
      <c r="M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row>
    <row r="254" spans="1:45" ht="12.75" customHeight="1" x14ac:dyDescent="0.15">
      <c r="A254" s="45"/>
      <c r="B254" s="45"/>
      <c r="C254" s="82"/>
      <c r="D254" s="45"/>
      <c r="E254" s="45"/>
      <c r="F254" s="45"/>
      <c r="G254" s="45"/>
      <c r="H254" s="45"/>
      <c r="I254" s="45"/>
      <c r="J254" s="45"/>
      <c r="K254" s="45"/>
      <c r="L254" s="45"/>
      <c r="M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row>
    <row r="255" spans="1:45" ht="12.75" customHeight="1" x14ac:dyDescent="0.15">
      <c r="A255" s="45"/>
      <c r="B255" s="45"/>
      <c r="C255" s="82"/>
      <c r="D255" s="45"/>
      <c r="E255" s="45"/>
      <c r="F255" s="45"/>
      <c r="G255" s="45"/>
      <c r="H255" s="45"/>
      <c r="I255" s="45"/>
      <c r="J255" s="45"/>
      <c r="K255" s="45"/>
      <c r="L255" s="45"/>
      <c r="M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row>
    <row r="256" spans="1:45" ht="12.75" customHeight="1" x14ac:dyDescent="0.15">
      <c r="A256" s="45"/>
      <c r="B256" s="45"/>
      <c r="C256" s="82"/>
      <c r="D256" s="45"/>
      <c r="E256" s="45"/>
      <c r="F256" s="45"/>
      <c r="G256" s="45"/>
      <c r="H256" s="45"/>
      <c r="I256" s="45"/>
      <c r="J256" s="45"/>
      <c r="K256" s="45"/>
      <c r="L256" s="45"/>
      <c r="M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row>
    <row r="257" spans="1:45" ht="12.75" customHeight="1" x14ac:dyDescent="0.15">
      <c r="A257" s="45"/>
      <c r="B257" s="45"/>
      <c r="C257" s="82"/>
      <c r="D257" s="45"/>
      <c r="E257" s="45"/>
      <c r="F257" s="45"/>
      <c r="G257" s="45"/>
      <c r="H257" s="45"/>
      <c r="I257" s="45"/>
      <c r="J257" s="45"/>
      <c r="K257" s="45"/>
      <c r="L257" s="45"/>
      <c r="M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row>
    <row r="258" spans="1:45" ht="12.75" customHeight="1" x14ac:dyDescent="0.15">
      <c r="A258" s="45"/>
      <c r="B258" s="45"/>
      <c r="C258" s="82"/>
      <c r="D258" s="45"/>
      <c r="E258" s="45"/>
      <c r="F258" s="45"/>
      <c r="G258" s="45"/>
      <c r="H258" s="45"/>
      <c r="I258" s="45"/>
      <c r="J258" s="45"/>
      <c r="K258" s="45"/>
      <c r="L258" s="45"/>
      <c r="M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row>
    <row r="259" spans="1:45" ht="12.75" customHeight="1" x14ac:dyDescent="0.15">
      <c r="A259" s="45"/>
      <c r="B259" s="45"/>
      <c r="C259" s="82"/>
      <c r="D259" s="45"/>
      <c r="E259" s="45"/>
      <c r="F259" s="45"/>
      <c r="G259" s="45"/>
      <c r="H259" s="45"/>
      <c r="I259" s="45"/>
      <c r="J259" s="45"/>
      <c r="K259" s="45"/>
      <c r="L259" s="45"/>
      <c r="M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row>
    <row r="260" spans="1:45" ht="12.75" customHeight="1" x14ac:dyDescent="0.15">
      <c r="A260" s="45"/>
      <c r="B260" s="45"/>
      <c r="C260" s="82"/>
      <c r="D260" s="45"/>
      <c r="E260" s="45"/>
      <c r="F260" s="45"/>
      <c r="G260" s="45"/>
      <c r="H260" s="45"/>
      <c r="I260" s="45"/>
      <c r="J260" s="45"/>
      <c r="K260" s="45"/>
      <c r="L260" s="45"/>
      <c r="M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row>
    <row r="261" spans="1:45" ht="12.75" customHeight="1" x14ac:dyDescent="0.15">
      <c r="A261" s="45"/>
      <c r="B261" s="45"/>
      <c r="C261" s="82"/>
      <c r="D261" s="45"/>
      <c r="E261" s="45"/>
      <c r="F261" s="45"/>
      <c r="G261" s="45"/>
      <c r="H261" s="45"/>
      <c r="I261" s="45"/>
      <c r="J261" s="45"/>
      <c r="K261" s="45"/>
      <c r="L261" s="45"/>
      <c r="M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row>
    <row r="262" spans="1:45" ht="12.75" customHeight="1" x14ac:dyDescent="0.15">
      <c r="A262" s="45"/>
      <c r="B262" s="45"/>
      <c r="C262" s="82"/>
      <c r="D262" s="45"/>
      <c r="E262" s="45"/>
      <c r="F262" s="45"/>
      <c r="G262" s="45"/>
      <c r="H262" s="45"/>
      <c r="I262" s="45"/>
      <c r="J262" s="45"/>
      <c r="K262" s="45"/>
      <c r="L262" s="45"/>
      <c r="M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row>
    <row r="263" spans="1:45" ht="12.75" customHeight="1" x14ac:dyDescent="0.15">
      <c r="A263" s="45"/>
      <c r="B263" s="45"/>
      <c r="C263" s="82"/>
      <c r="D263" s="45"/>
      <c r="E263" s="45"/>
      <c r="F263" s="45"/>
      <c r="G263" s="45"/>
      <c r="H263" s="45"/>
      <c r="I263" s="45"/>
      <c r="J263" s="45"/>
      <c r="K263" s="45"/>
      <c r="L263" s="45"/>
      <c r="M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row>
    <row r="264" spans="1:45" ht="12.75" customHeight="1" x14ac:dyDescent="0.15">
      <c r="A264" s="45"/>
      <c r="B264" s="45"/>
      <c r="C264" s="82"/>
      <c r="D264" s="45"/>
      <c r="E264" s="45"/>
      <c r="F264" s="45"/>
      <c r="G264" s="45"/>
      <c r="H264" s="45"/>
      <c r="I264" s="45"/>
      <c r="J264" s="45"/>
      <c r="K264" s="45"/>
      <c r="L264" s="45"/>
      <c r="M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row>
    <row r="265" spans="1:45" ht="12.75" customHeight="1" x14ac:dyDescent="0.15">
      <c r="A265" s="45"/>
      <c r="B265" s="45"/>
      <c r="C265" s="82"/>
      <c r="D265" s="45"/>
      <c r="E265" s="45"/>
      <c r="F265" s="45"/>
      <c r="G265" s="45"/>
      <c r="H265" s="45"/>
      <c r="I265" s="45"/>
      <c r="J265" s="45"/>
      <c r="K265" s="45"/>
      <c r="L265" s="45"/>
      <c r="M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row>
    <row r="266" spans="1:45" ht="12.75" customHeight="1" x14ac:dyDescent="0.15">
      <c r="A266" s="45"/>
      <c r="B266" s="45"/>
      <c r="C266" s="82"/>
      <c r="D266" s="45"/>
      <c r="E266" s="45"/>
      <c r="F266" s="45"/>
      <c r="G266" s="45"/>
      <c r="H266" s="45"/>
      <c r="I266" s="45"/>
      <c r="J266" s="45"/>
      <c r="K266" s="45"/>
      <c r="L266" s="45"/>
      <c r="M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row>
    <row r="267" spans="1:45" ht="12.75" customHeight="1" x14ac:dyDescent="0.15">
      <c r="A267" s="45"/>
      <c r="B267" s="45"/>
      <c r="C267" s="82"/>
      <c r="D267" s="45"/>
      <c r="E267" s="45"/>
      <c r="F267" s="45"/>
      <c r="G267" s="45"/>
      <c r="H267" s="45"/>
      <c r="I267" s="45"/>
      <c r="J267" s="45"/>
      <c r="K267" s="45"/>
      <c r="L267" s="45"/>
      <c r="M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row>
    <row r="268" spans="1:45" ht="12.75" customHeight="1" x14ac:dyDescent="0.15">
      <c r="A268" s="45"/>
      <c r="B268" s="45"/>
      <c r="C268" s="82"/>
      <c r="D268" s="45"/>
      <c r="E268" s="45"/>
      <c r="F268" s="45"/>
      <c r="G268" s="45"/>
      <c r="H268" s="45"/>
      <c r="I268" s="45"/>
      <c r="J268" s="45"/>
      <c r="K268" s="45"/>
      <c r="L268" s="45"/>
      <c r="M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row>
    <row r="269" spans="1:45" ht="12.75" customHeight="1" x14ac:dyDescent="0.15">
      <c r="A269" s="45"/>
      <c r="B269" s="45"/>
      <c r="C269" s="82"/>
      <c r="D269" s="45"/>
      <c r="E269" s="45"/>
      <c r="F269" s="45"/>
      <c r="G269" s="45"/>
      <c r="H269" s="45"/>
      <c r="I269" s="45"/>
      <c r="J269" s="45"/>
      <c r="K269" s="45"/>
      <c r="L269" s="45"/>
      <c r="M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row>
    <row r="270" spans="1:45" ht="12.75" customHeight="1" x14ac:dyDescent="0.15">
      <c r="A270" s="45"/>
      <c r="B270" s="45"/>
      <c r="C270" s="82"/>
      <c r="D270" s="45"/>
      <c r="E270" s="45"/>
      <c r="F270" s="45"/>
      <c r="G270" s="45"/>
      <c r="H270" s="45"/>
      <c r="I270" s="45"/>
      <c r="J270" s="45"/>
      <c r="K270" s="45"/>
      <c r="L270" s="45"/>
      <c r="M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row>
    <row r="271" spans="1:45" ht="12.75" customHeight="1" x14ac:dyDescent="0.15">
      <c r="A271" s="45"/>
      <c r="B271" s="45"/>
      <c r="C271" s="82"/>
      <c r="D271" s="45"/>
      <c r="E271" s="45"/>
      <c r="F271" s="45"/>
      <c r="G271" s="45"/>
      <c r="H271" s="45"/>
      <c r="I271" s="45"/>
      <c r="J271" s="45"/>
      <c r="K271" s="45"/>
      <c r="L271" s="45"/>
      <c r="M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row>
    <row r="272" spans="1:45" ht="12.75" customHeight="1" x14ac:dyDescent="0.15">
      <c r="A272" s="45"/>
      <c r="B272" s="45"/>
      <c r="C272" s="82"/>
      <c r="D272" s="45"/>
      <c r="E272" s="45"/>
      <c r="F272" s="45"/>
      <c r="G272" s="45"/>
      <c r="H272" s="45"/>
      <c r="I272" s="45"/>
      <c r="J272" s="45"/>
      <c r="K272" s="45"/>
      <c r="L272" s="45"/>
      <c r="M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row>
    <row r="273" spans="1:45" ht="12.75" customHeight="1" x14ac:dyDescent="0.15">
      <c r="A273" s="45"/>
      <c r="B273" s="45"/>
      <c r="C273" s="82"/>
      <c r="D273" s="45"/>
      <c r="E273" s="45"/>
      <c r="F273" s="45"/>
      <c r="G273" s="45"/>
      <c r="H273" s="45"/>
      <c r="I273" s="45"/>
      <c r="J273" s="45"/>
      <c r="K273" s="45"/>
      <c r="L273" s="45"/>
      <c r="M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row>
    <row r="274" spans="1:45" ht="12.75" customHeight="1" x14ac:dyDescent="0.15">
      <c r="A274" s="45"/>
      <c r="B274" s="45"/>
      <c r="C274" s="82"/>
      <c r="D274" s="45"/>
      <c r="E274" s="45"/>
      <c r="F274" s="45"/>
      <c r="G274" s="45"/>
      <c r="H274" s="45"/>
      <c r="I274" s="45"/>
      <c r="J274" s="45"/>
      <c r="K274" s="45"/>
      <c r="L274" s="45"/>
      <c r="M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row>
    <row r="275" spans="1:45" ht="12.75" customHeight="1" x14ac:dyDescent="0.15">
      <c r="A275" s="45"/>
      <c r="B275" s="45"/>
      <c r="C275" s="82"/>
      <c r="D275" s="45"/>
      <c r="E275" s="45"/>
      <c r="F275" s="45"/>
      <c r="G275" s="45"/>
      <c r="H275" s="45"/>
      <c r="I275" s="45"/>
      <c r="J275" s="45"/>
      <c r="K275" s="45"/>
      <c r="L275" s="45"/>
      <c r="M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row>
    <row r="276" spans="1:45" ht="12.75" customHeight="1" x14ac:dyDescent="0.15">
      <c r="A276" s="45"/>
      <c r="B276" s="45"/>
      <c r="C276" s="82"/>
      <c r="D276" s="45"/>
      <c r="E276" s="45"/>
      <c r="F276" s="45"/>
      <c r="G276" s="45"/>
      <c r="H276" s="45"/>
      <c r="I276" s="45"/>
      <c r="J276" s="45"/>
      <c r="K276" s="45"/>
      <c r="L276" s="45"/>
      <c r="M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row>
    <row r="277" spans="1:45" ht="12.75" customHeight="1" x14ac:dyDescent="0.15">
      <c r="A277" s="45"/>
      <c r="B277" s="45"/>
      <c r="C277" s="82"/>
      <c r="D277" s="45"/>
      <c r="E277" s="45"/>
      <c r="F277" s="45"/>
      <c r="G277" s="45"/>
      <c r="H277" s="45"/>
      <c r="I277" s="45"/>
      <c r="J277" s="45"/>
      <c r="K277" s="45"/>
      <c r="L277" s="45"/>
      <c r="M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row>
    <row r="278" spans="1:45" ht="12.75" customHeight="1" x14ac:dyDescent="0.15">
      <c r="A278" s="45"/>
      <c r="B278" s="45"/>
      <c r="C278" s="82"/>
      <c r="D278" s="45"/>
      <c r="E278" s="45"/>
      <c r="F278" s="45"/>
      <c r="G278" s="45"/>
      <c r="H278" s="45"/>
      <c r="I278" s="45"/>
      <c r="J278" s="45"/>
      <c r="K278" s="45"/>
      <c r="L278" s="45"/>
      <c r="M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row>
    <row r="279" spans="1:45" ht="12.75" customHeight="1" x14ac:dyDescent="0.15">
      <c r="A279" s="45"/>
      <c r="B279" s="45"/>
      <c r="C279" s="82"/>
      <c r="D279" s="45"/>
      <c r="E279" s="45"/>
      <c r="F279" s="45"/>
      <c r="G279" s="45"/>
      <c r="H279" s="45"/>
      <c r="I279" s="45"/>
      <c r="J279" s="45"/>
      <c r="K279" s="45"/>
      <c r="L279" s="45"/>
      <c r="M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row>
    <row r="280" spans="1:45" ht="12.75" customHeight="1" x14ac:dyDescent="0.15">
      <c r="A280" s="45"/>
      <c r="B280" s="45"/>
      <c r="C280" s="82"/>
      <c r="D280" s="45"/>
      <c r="E280" s="45"/>
      <c r="F280" s="45"/>
      <c r="G280" s="45"/>
      <c r="H280" s="45"/>
      <c r="I280" s="45"/>
      <c r="J280" s="45"/>
      <c r="K280" s="45"/>
      <c r="L280" s="45"/>
      <c r="M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row>
    <row r="281" spans="1:45" ht="12.75" customHeight="1" x14ac:dyDescent="0.15">
      <c r="A281" s="45"/>
      <c r="B281" s="45"/>
      <c r="C281" s="82"/>
      <c r="D281" s="45"/>
      <c r="E281" s="45"/>
      <c r="F281" s="45"/>
      <c r="G281" s="45"/>
      <c r="H281" s="45"/>
      <c r="I281" s="45"/>
      <c r="J281" s="45"/>
      <c r="K281" s="45"/>
      <c r="L281" s="45"/>
      <c r="M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row>
    <row r="282" spans="1:45" ht="12.75" customHeight="1" x14ac:dyDescent="0.15">
      <c r="A282" s="45"/>
      <c r="B282" s="45"/>
      <c r="C282" s="82"/>
      <c r="D282" s="45"/>
      <c r="E282" s="45"/>
      <c r="F282" s="45"/>
      <c r="G282" s="45"/>
      <c r="H282" s="45"/>
      <c r="I282" s="45"/>
      <c r="J282" s="45"/>
      <c r="K282" s="45"/>
      <c r="L282" s="45"/>
      <c r="M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row>
    <row r="283" spans="1:45" ht="12.75" customHeight="1" x14ac:dyDescent="0.15">
      <c r="A283" s="45"/>
      <c r="B283" s="45"/>
      <c r="C283" s="82"/>
      <c r="D283" s="45"/>
      <c r="E283" s="45"/>
      <c r="F283" s="45"/>
      <c r="G283" s="45"/>
      <c r="H283" s="45"/>
      <c r="I283" s="45"/>
      <c r="J283" s="45"/>
      <c r="K283" s="45"/>
      <c r="L283" s="45"/>
      <c r="M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row>
    <row r="284" spans="1:45" ht="12.75" customHeight="1" x14ac:dyDescent="0.15">
      <c r="A284" s="45"/>
      <c r="B284" s="45"/>
      <c r="C284" s="82"/>
      <c r="D284" s="45"/>
      <c r="E284" s="45"/>
      <c r="F284" s="45"/>
      <c r="G284" s="45"/>
      <c r="H284" s="45"/>
      <c r="I284" s="45"/>
      <c r="J284" s="45"/>
      <c r="K284" s="45"/>
      <c r="L284" s="45"/>
      <c r="M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row>
    <row r="285" spans="1:45" ht="12.75" customHeight="1" x14ac:dyDescent="0.15">
      <c r="A285" s="45"/>
      <c r="B285" s="45"/>
      <c r="C285" s="82"/>
      <c r="D285" s="45"/>
      <c r="E285" s="45"/>
      <c r="F285" s="45"/>
      <c r="G285" s="45"/>
      <c r="H285" s="45"/>
      <c r="I285" s="45"/>
      <c r="J285" s="45"/>
      <c r="K285" s="45"/>
      <c r="L285" s="45"/>
      <c r="M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row>
    <row r="286" spans="1:45" ht="12.75" customHeight="1" x14ac:dyDescent="0.15">
      <c r="A286" s="45"/>
      <c r="B286" s="45"/>
      <c r="C286" s="82"/>
      <c r="D286" s="45"/>
      <c r="E286" s="45"/>
      <c r="F286" s="45"/>
      <c r="G286" s="45"/>
      <c r="H286" s="45"/>
      <c r="I286" s="45"/>
      <c r="J286" s="45"/>
      <c r="K286" s="45"/>
      <c r="L286" s="45"/>
      <c r="M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row>
    <row r="287" spans="1:45" ht="12.75" customHeight="1" x14ac:dyDescent="0.15">
      <c r="A287" s="45"/>
      <c r="B287" s="45"/>
      <c r="C287" s="82"/>
      <c r="D287" s="45"/>
      <c r="E287" s="45"/>
      <c r="F287" s="45"/>
      <c r="G287" s="45"/>
      <c r="H287" s="45"/>
      <c r="I287" s="45"/>
      <c r="J287" s="45"/>
      <c r="K287" s="45"/>
      <c r="L287" s="45"/>
      <c r="M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row>
    <row r="288" spans="1:45" ht="12.75" customHeight="1" x14ac:dyDescent="0.15">
      <c r="A288" s="45"/>
      <c r="B288" s="45"/>
      <c r="C288" s="82"/>
      <c r="D288" s="45"/>
      <c r="E288" s="45"/>
      <c r="F288" s="45"/>
      <c r="G288" s="45"/>
      <c r="H288" s="45"/>
      <c r="I288" s="45"/>
      <c r="J288" s="45"/>
      <c r="K288" s="45"/>
      <c r="L288" s="45"/>
      <c r="M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row>
    <row r="289" spans="1:45" ht="12.75" customHeight="1" x14ac:dyDescent="0.15">
      <c r="A289" s="45"/>
      <c r="B289" s="45"/>
      <c r="C289" s="82"/>
      <c r="D289" s="45"/>
      <c r="E289" s="45"/>
      <c r="F289" s="45"/>
      <c r="G289" s="45"/>
      <c r="H289" s="45"/>
      <c r="I289" s="45"/>
      <c r="J289" s="45"/>
      <c r="K289" s="45"/>
      <c r="L289" s="45"/>
      <c r="M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row>
    <row r="290" spans="1:45" ht="12.75" customHeight="1" x14ac:dyDescent="0.15">
      <c r="A290" s="45"/>
      <c r="B290" s="45"/>
      <c r="C290" s="82"/>
      <c r="D290" s="45"/>
      <c r="E290" s="45"/>
      <c r="F290" s="45"/>
      <c r="G290" s="45"/>
      <c r="H290" s="45"/>
      <c r="I290" s="45"/>
      <c r="J290" s="45"/>
      <c r="K290" s="45"/>
      <c r="L290" s="45"/>
      <c r="M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row>
    <row r="291" spans="1:45" ht="12.75" customHeight="1" x14ac:dyDescent="0.15">
      <c r="A291" s="45"/>
      <c r="B291" s="45"/>
      <c r="C291" s="82"/>
      <c r="D291" s="45"/>
      <c r="E291" s="45"/>
      <c r="F291" s="45"/>
      <c r="G291" s="45"/>
      <c r="H291" s="45"/>
      <c r="I291" s="45"/>
      <c r="J291" s="45"/>
      <c r="K291" s="45"/>
      <c r="L291" s="45"/>
      <c r="M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row>
    <row r="292" spans="1:45" ht="12.75" customHeight="1" x14ac:dyDescent="0.15">
      <c r="A292" s="45"/>
      <c r="B292" s="45"/>
      <c r="C292" s="82"/>
      <c r="D292" s="45"/>
      <c r="E292" s="45"/>
      <c r="F292" s="45"/>
      <c r="G292" s="45"/>
      <c r="H292" s="45"/>
      <c r="I292" s="45"/>
      <c r="J292" s="45"/>
      <c r="K292" s="45"/>
      <c r="L292" s="45"/>
      <c r="M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row>
    <row r="293" spans="1:45" ht="12.75" customHeight="1" x14ac:dyDescent="0.15">
      <c r="A293" s="45"/>
      <c r="B293" s="45"/>
      <c r="C293" s="82"/>
      <c r="D293" s="45"/>
      <c r="E293" s="45"/>
      <c r="F293" s="45"/>
      <c r="G293" s="45"/>
      <c r="H293" s="45"/>
      <c r="I293" s="45"/>
      <c r="J293" s="45"/>
      <c r="K293" s="45"/>
      <c r="L293" s="45"/>
      <c r="M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row>
    <row r="294" spans="1:45" ht="12.75" customHeight="1" x14ac:dyDescent="0.15">
      <c r="A294" s="45"/>
      <c r="B294" s="45"/>
      <c r="C294" s="82"/>
      <c r="D294" s="45"/>
      <c r="E294" s="45"/>
      <c r="F294" s="45"/>
      <c r="G294" s="45"/>
      <c r="H294" s="45"/>
      <c r="I294" s="45"/>
      <c r="J294" s="45"/>
      <c r="K294" s="45"/>
      <c r="L294" s="45"/>
      <c r="M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row>
    <row r="295" spans="1:45" ht="12.75" customHeight="1" x14ac:dyDescent="0.15">
      <c r="A295" s="45"/>
      <c r="B295" s="45"/>
      <c r="C295" s="82"/>
      <c r="D295" s="45"/>
      <c r="E295" s="45"/>
      <c r="F295" s="45"/>
      <c r="G295" s="45"/>
      <c r="H295" s="45"/>
      <c r="I295" s="45"/>
      <c r="J295" s="45"/>
      <c r="K295" s="45"/>
      <c r="L295" s="45"/>
      <c r="M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row>
    <row r="296" spans="1:45" ht="12.75" customHeight="1" x14ac:dyDescent="0.15">
      <c r="A296" s="45"/>
      <c r="B296" s="45"/>
      <c r="C296" s="82"/>
      <c r="D296" s="45"/>
      <c r="E296" s="45"/>
      <c r="F296" s="45"/>
      <c r="G296" s="45"/>
      <c r="H296" s="45"/>
      <c r="I296" s="45"/>
      <c r="J296" s="45"/>
      <c r="K296" s="45"/>
      <c r="L296" s="45"/>
      <c r="M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row>
    <row r="297" spans="1:45" ht="12.75" customHeight="1" x14ac:dyDescent="0.15">
      <c r="A297" s="45"/>
      <c r="B297" s="45"/>
      <c r="C297" s="82"/>
      <c r="D297" s="45"/>
      <c r="E297" s="45"/>
      <c r="F297" s="45"/>
      <c r="G297" s="45"/>
      <c r="H297" s="45"/>
      <c r="I297" s="45"/>
      <c r="J297" s="45"/>
      <c r="K297" s="45"/>
      <c r="L297" s="45"/>
      <c r="M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row>
    <row r="298" spans="1:45" ht="12.75" customHeight="1" x14ac:dyDescent="0.15">
      <c r="A298" s="45"/>
      <c r="B298" s="45"/>
      <c r="C298" s="82"/>
      <c r="D298" s="45"/>
      <c r="E298" s="45"/>
      <c r="F298" s="45"/>
      <c r="G298" s="45"/>
      <c r="H298" s="45"/>
      <c r="I298" s="45"/>
      <c r="J298" s="45"/>
      <c r="K298" s="45"/>
      <c r="L298" s="45"/>
      <c r="M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row>
    <row r="299" spans="1:45" ht="12.75" customHeight="1" x14ac:dyDescent="0.15">
      <c r="A299" s="45"/>
      <c r="B299" s="45"/>
      <c r="C299" s="82"/>
      <c r="D299" s="45"/>
      <c r="E299" s="45"/>
      <c r="F299" s="45"/>
      <c r="G299" s="45"/>
      <c r="H299" s="45"/>
      <c r="I299" s="45"/>
      <c r="J299" s="45"/>
      <c r="K299" s="45"/>
      <c r="L299" s="45"/>
      <c r="M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row>
    <row r="300" spans="1:45" ht="12.75" customHeight="1" x14ac:dyDescent="0.15">
      <c r="A300" s="45"/>
      <c r="B300" s="45"/>
      <c r="C300" s="82"/>
      <c r="D300" s="45"/>
      <c r="E300" s="45"/>
      <c r="F300" s="45"/>
      <c r="G300" s="45"/>
      <c r="H300" s="45"/>
      <c r="I300" s="45"/>
      <c r="J300" s="45"/>
      <c r="K300" s="45"/>
      <c r="L300" s="45"/>
      <c r="M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row>
    <row r="301" spans="1:45" ht="12.75" customHeight="1" x14ac:dyDescent="0.15">
      <c r="A301" s="45"/>
      <c r="B301" s="45"/>
      <c r="C301" s="82"/>
      <c r="D301" s="45"/>
      <c r="E301" s="45"/>
      <c r="F301" s="45"/>
      <c r="G301" s="45"/>
      <c r="H301" s="45"/>
      <c r="I301" s="45"/>
      <c r="J301" s="45"/>
      <c r="K301" s="45"/>
      <c r="L301" s="45"/>
      <c r="M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row>
    <row r="302" spans="1:45" ht="12.75" customHeight="1" x14ac:dyDescent="0.15">
      <c r="A302" s="45"/>
      <c r="B302" s="45"/>
      <c r="C302" s="82"/>
      <c r="D302" s="45"/>
      <c r="E302" s="45"/>
      <c r="F302" s="45"/>
      <c r="G302" s="45"/>
      <c r="H302" s="45"/>
      <c r="I302" s="45"/>
      <c r="J302" s="45"/>
      <c r="K302" s="45"/>
      <c r="L302" s="45"/>
      <c r="M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row>
    <row r="303" spans="1:45" ht="12.75" customHeight="1" x14ac:dyDescent="0.15">
      <c r="A303" s="45"/>
      <c r="B303" s="45"/>
      <c r="C303" s="82"/>
      <c r="D303" s="45"/>
      <c r="E303" s="45"/>
      <c r="F303" s="45"/>
      <c r="G303" s="45"/>
      <c r="H303" s="45"/>
      <c r="I303" s="45"/>
      <c r="J303" s="45"/>
      <c r="K303" s="45"/>
      <c r="L303" s="45"/>
      <c r="M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row>
    <row r="304" spans="1:45" ht="12.75" customHeight="1" x14ac:dyDescent="0.15">
      <c r="A304" s="45"/>
      <c r="B304" s="45"/>
      <c r="C304" s="82"/>
      <c r="D304" s="45"/>
      <c r="E304" s="45"/>
      <c r="F304" s="45"/>
      <c r="G304" s="45"/>
      <c r="H304" s="45"/>
      <c r="I304" s="45"/>
      <c r="J304" s="45"/>
      <c r="K304" s="45"/>
      <c r="L304" s="45"/>
      <c r="M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row>
    <row r="305" spans="1:45" ht="12.75" customHeight="1" x14ac:dyDescent="0.15">
      <c r="A305" s="45"/>
      <c r="B305" s="45"/>
      <c r="C305" s="82"/>
      <c r="D305" s="45"/>
      <c r="E305" s="45"/>
      <c r="F305" s="45"/>
      <c r="G305" s="45"/>
      <c r="H305" s="45"/>
      <c r="I305" s="45"/>
      <c r="J305" s="45"/>
      <c r="K305" s="45"/>
      <c r="L305" s="45"/>
      <c r="M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row>
    <row r="306" spans="1:45" ht="12.75" customHeight="1" x14ac:dyDescent="0.15">
      <c r="A306" s="45"/>
      <c r="B306" s="45"/>
      <c r="C306" s="82"/>
      <c r="D306" s="45"/>
      <c r="E306" s="45"/>
      <c r="F306" s="45"/>
      <c r="G306" s="45"/>
      <c r="H306" s="45"/>
      <c r="I306" s="45"/>
      <c r="J306" s="45"/>
      <c r="K306" s="45"/>
      <c r="L306" s="45"/>
      <c r="M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row>
    <row r="307" spans="1:45" ht="12.75" customHeight="1" x14ac:dyDescent="0.15">
      <c r="A307" s="45"/>
      <c r="B307" s="45"/>
      <c r="C307" s="82"/>
      <c r="D307" s="45"/>
      <c r="E307" s="45"/>
      <c r="F307" s="45"/>
      <c r="G307" s="45"/>
      <c r="H307" s="45"/>
      <c r="I307" s="45"/>
      <c r="J307" s="45"/>
      <c r="K307" s="45"/>
      <c r="L307" s="45"/>
      <c r="M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row>
    <row r="308" spans="1:45" ht="12.75" customHeight="1" x14ac:dyDescent="0.15">
      <c r="A308" s="45"/>
      <c r="B308" s="45"/>
      <c r="C308" s="82"/>
      <c r="D308" s="45"/>
      <c r="E308" s="45"/>
      <c r="F308" s="45"/>
      <c r="G308" s="45"/>
      <c r="H308" s="45"/>
      <c r="I308" s="45"/>
      <c r="J308" s="45"/>
      <c r="K308" s="45"/>
      <c r="L308" s="45"/>
      <c r="M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row>
    <row r="309" spans="1:45" ht="12.75" customHeight="1" x14ac:dyDescent="0.15">
      <c r="A309" s="45"/>
      <c r="B309" s="45"/>
      <c r="C309" s="82"/>
      <c r="D309" s="45"/>
      <c r="E309" s="45"/>
      <c r="F309" s="45"/>
      <c r="G309" s="45"/>
      <c r="H309" s="45"/>
      <c r="I309" s="45"/>
      <c r="J309" s="45"/>
      <c r="K309" s="45"/>
      <c r="L309" s="45"/>
      <c r="M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row>
    <row r="310" spans="1:45" ht="12.75" customHeight="1" x14ac:dyDescent="0.15">
      <c r="A310" s="45"/>
      <c r="B310" s="45"/>
      <c r="C310" s="82"/>
      <c r="D310" s="45"/>
      <c r="E310" s="45"/>
      <c r="F310" s="45"/>
      <c r="G310" s="45"/>
      <c r="H310" s="45"/>
      <c r="I310" s="45"/>
      <c r="J310" s="45"/>
      <c r="K310" s="45"/>
      <c r="L310" s="45"/>
      <c r="M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row>
    <row r="311" spans="1:45" ht="12.75" customHeight="1" x14ac:dyDescent="0.15">
      <c r="A311" s="45"/>
      <c r="B311" s="45"/>
      <c r="C311" s="82"/>
      <c r="D311" s="45"/>
      <c r="E311" s="45"/>
      <c r="F311" s="45"/>
      <c r="G311" s="45"/>
      <c r="H311" s="45"/>
      <c r="I311" s="45"/>
      <c r="J311" s="45"/>
      <c r="K311" s="45"/>
      <c r="L311" s="45"/>
      <c r="M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row>
    <row r="312" spans="1:45" ht="12.75" customHeight="1" x14ac:dyDescent="0.15">
      <c r="A312" s="45"/>
      <c r="B312" s="45"/>
      <c r="C312" s="82"/>
      <c r="D312" s="45"/>
      <c r="E312" s="45"/>
      <c r="F312" s="45"/>
      <c r="G312" s="45"/>
      <c r="H312" s="45"/>
      <c r="I312" s="45"/>
      <c r="J312" s="45"/>
      <c r="K312" s="45"/>
      <c r="L312" s="45"/>
      <c r="M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row>
    <row r="313" spans="1:45" ht="12.75" customHeight="1" x14ac:dyDescent="0.15">
      <c r="A313" s="45"/>
      <c r="B313" s="45"/>
      <c r="C313" s="82"/>
      <c r="D313" s="45"/>
      <c r="E313" s="45"/>
      <c r="F313" s="45"/>
      <c r="G313" s="45"/>
      <c r="H313" s="45"/>
      <c r="I313" s="45"/>
      <c r="J313" s="45"/>
      <c r="K313" s="45"/>
      <c r="L313" s="45"/>
      <c r="M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row>
    <row r="314" spans="1:45" ht="12.75" customHeight="1" x14ac:dyDescent="0.15">
      <c r="A314" s="45"/>
      <c r="B314" s="45"/>
      <c r="C314" s="82"/>
      <c r="D314" s="45"/>
      <c r="E314" s="45"/>
      <c r="F314" s="45"/>
      <c r="G314" s="45"/>
      <c r="H314" s="45"/>
      <c r="I314" s="45"/>
      <c r="J314" s="45"/>
      <c r="K314" s="45"/>
      <c r="L314" s="45"/>
      <c r="M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row>
    <row r="315" spans="1:45" ht="12.75" customHeight="1" x14ac:dyDescent="0.15">
      <c r="A315" s="45"/>
      <c r="B315" s="45"/>
      <c r="C315" s="82"/>
      <c r="D315" s="45"/>
      <c r="E315" s="45"/>
      <c r="F315" s="45"/>
      <c r="G315" s="45"/>
      <c r="H315" s="45"/>
      <c r="I315" s="45"/>
      <c r="J315" s="45"/>
      <c r="K315" s="45"/>
      <c r="L315" s="45"/>
      <c r="M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row>
    <row r="316" spans="1:45" ht="12.75" customHeight="1" x14ac:dyDescent="0.15">
      <c r="A316" s="45"/>
      <c r="B316" s="45"/>
      <c r="C316" s="82"/>
      <c r="D316" s="45"/>
      <c r="E316" s="45"/>
      <c r="F316" s="45"/>
      <c r="G316" s="45"/>
      <c r="H316" s="45"/>
      <c r="I316" s="45"/>
      <c r="J316" s="45"/>
      <c r="K316" s="45"/>
      <c r="L316" s="45"/>
      <c r="M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row>
    <row r="317" spans="1:45" ht="12.75" customHeight="1" x14ac:dyDescent="0.15">
      <c r="A317" s="45"/>
      <c r="B317" s="45"/>
      <c r="C317" s="82"/>
      <c r="D317" s="45"/>
      <c r="E317" s="45"/>
      <c r="F317" s="45"/>
      <c r="G317" s="45"/>
      <c r="H317" s="45"/>
      <c r="I317" s="45"/>
      <c r="J317" s="45"/>
      <c r="K317" s="45"/>
      <c r="L317" s="45"/>
      <c r="M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row>
    <row r="318" spans="1:45" ht="12.75" customHeight="1" x14ac:dyDescent="0.15">
      <c r="A318" s="45"/>
      <c r="B318" s="45"/>
      <c r="C318" s="82"/>
      <c r="D318" s="45"/>
      <c r="E318" s="45"/>
      <c r="F318" s="45"/>
      <c r="G318" s="45"/>
      <c r="H318" s="45"/>
      <c r="I318" s="45"/>
      <c r="J318" s="45"/>
      <c r="K318" s="45"/>
      <c r="L318" s="45"/>
      <c r="M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row>
    <row r="319" spans="1:45" ht="12.75" customHeight="1" x14ac:dyDescent="0.15">
      <c r="A319" s="45"/>
      <c r="B319" s="45"/>
      <c r="C319" s="82"/>
      <c r="D319" s="45"/>
      <c r="E319" s="45"/>
      <c r="F319" s="45"/>
      <c r="G319" s="45"/>
      <c r="H319" s="45"/>
      <c r="I319" s="45"/>
      <c r="J319" s="45"/>
      <c r="K319" s="45"/>
      <c r="L319" s="45"/>
      <c r="M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row>
    <row r="320" spans="1:45" ht="12.75" customHeight="1" x14ac:dyDescent="0.15">
      <c r="A320" s="45"/>
      <c r="B320" s="45"/>
      <c r="C320" s="82"/>
      <c r="D320" s="45"/>
      <c r="E320" s="45"/>
      <c r="F320" s="45"/>
      <c r="G320" s="45"/>
      <c r="H320" s="45"/>
      <c r="I320" s="45"/>
      <c r="J320" s="45"/>
      <c r="K320" s="45"/>
      <c r="L320" s="45"/>
      <c r="M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row>
    <row r="321" spans="1:45" ht="12.75" customHeight="1" x14ac:dyDescent="0.15">
      <c r="A321" s="45"/>
      <c r="B321" s="45"/>
      <c r="C321" s="82"/>
      <c r="D321" s="45"/>
      <c r="E321" s="45"/>
      <c r="F321" s="45"/>
      <c r="G321" s="45"/>
      <c r="H321" s="45"/>
      <c r="I321" s="45"/>
      <c r="J321" s="45"/>
      <c r="K321" s="45"/>
      <c r="L321" s="45"/>
      <c r="M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row>
    <row r="322" spans="1:45" ht="12.75" customHeight="1" x14ac:dyDescent="0.15">
      <c r="A322" s="45"/>
      <c r="B322" s="45"/>
      <c r="C322" s="82"/>
      <c r="D322" s="45"/>
      <c r="E322" s="45"/>
      <c r="F322" s="45"/>
      <c r="G322" s="45"/>
      <c r="H322" s="45"/>
      <c r="I322" s="45"/>
      <c r="J322" s="45"/>
      <c r="K322" s="45"/>
      <c r="L322" s="45"/>
      <c r="M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row>
    <row r="323" spans="1:45" ht="12.75" customHeight="1" x14ac:dyDescent="0.15">
      <c r="A323" s="45"/>
      <c r="B323" s="45"/>
      <c r="C323" s="82"/>
      <c r="D323" s="45"/>
      <c r="E323" s="45"/>
      <c r="F323" s="45"/>
      <c r="G323" s="45"/>
      <c r="H323" s="45"/>
      <c r="I323" s="45"/>
      <c r="J323" s="45"/>
      <c r="K323" s="45"/>
      <c r="L323" s="45"/>
      <c r="M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row>
    <row r="324" spans="1:45" ht="12.75" customHeight="1" x14ac:dyDescent="0.15">
      <c r="A324" s="45"/>
      <c r="B324" s="45"/>
      <c r="C324" s="82"/>
      <c r="D324" s="45"/>
      <c r="E324" s="45"/>
      <c r="F324" s="45"/>
      <c r="G324" s="45"/>
      <c r="H324" s="45"/>
      <c r="I324" s="45"/>
      <c r="J324" s="45"/>
      <c r="K324" s="45"/>
      <c r="L324" s="45"/>
      <c r="M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row>
    <row r="325" spans="1:45" ht="12.75" customHeight="1" x14ac:dyDescent="0.15">
      <c r="A325" s="45"/>
      <c r="B325" s="45"/>
      <c r="C325" s="82"/>
      <c r="D325" s="45"/>
      <c r="E325" s="45"/>
      <c r="F325" s="45"/>
      <c r="G325" s="45"/>
      <c r="H325" s="45"/>
      <c r="I325" s="45"/>
      <c r="J325" s="45"/>
      <c r="K325" s="45"/>
      <c r="L325" s="45"/>
      <c r="M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row>
    <row r="326" spans="1:45" ht="12.75" customHeight="1" x14ac:dyDescent="0.15">
      <c r="A326" s="45"/>
      <c r="B326" s="45"/>
      <c r="C326" s="82"/>
      <c r="D326" s="45"/>
      <c r="E326" s="45"/>
      <c r="F326" s="45"/>
      <c r="G326" s="45"/>
      <c r="H326" s="45"/>
      <c r="I326" s="45"/>
      <c r="J326" s="45"/>
      <c r="K326" s="45"/>
      <c r="L326" s="45"/>
      <c r="M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row>
    <row r="327" spans="1:45" ht="12.75" customHeight="1" x14ac:dyDescent="0.15">
      <c r="A327" s="45"/>
      <c r="B327" s="45"/>
      <c r="C327" s="82"/>
      <c r="D327" s="45"/>
      <c r="E327" s="45"/>
      <c r="F327" s="45"/>
      <c r="G327" s="45"/>
      <c r="H327" s="45"/>
      <c r="I327" s="45"/>
      <c r="J327" s="45"/>
      <c r="K327" s="45"/>
      <c r="L327" s="45"/>
      <c r="M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row>
    <row r="328" spans="1:45" ht="12.75" customHeight="1" x14ac:dyDescent="0.15">
      <c r="A328" s="45"/>
      <c r="B328" s="45"/>
      <c r="C328" s="82"/>
      <c r="D328" s="45"/>
      <c r="E328" s="45"/>
      <c r="F328" s="45"/>
      <c r="G328" s="45"/>
      <c r="H328" s="45"/>
      <c r="I328" s="45"/>
      <c r="J328" s="45"/>
      <c r="K328" s="45"/>
      <c r="L328" s="45"/>
      <c r="M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row>
    <row r="329" spans="1:45" ht="12.75" customHeight="1" x14ac:dyDescent="0.15">
      <c r="A329" s="45"/>
      <c r="B329" s="45"/>
      <c r="C329" s="82"/>
      <c r="D329" s="45"/>
      <c r="E329" s="45"/>
      <c r="F329" s="45"/>
      <c r="G329" s="45"/>
      <c r="H329" s="45"/>
      <c r="I329" s="45"/>
      <c r="J329" s="45"/>
      <c r="K329" s="45"/>
      <c r="L329" s="45"/>
      <c r="M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row>
    <row r="330" spans="1:45" ht="12.75" customHeight="1" x14ac:dyDescent="0.15">
      <c r="A330" s="45"/>
      <c r="B330" s="45"/>
      <c r="C330" s="82"/>
      <c r="D330" s="45"/>
      <c r="E330" s="45"/>
      <c r="F330" s="45"/>
      <c r="G330" s="45"/>
      <c r="H330" s="45"/>
      <c r="I330" s="45"/>
      <c r="J330" s="45"/>
      <c r="K330" s="45"/>
      <c r="L330" s="45"/>
      <c r="M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row>
    <row r="331" spans="1:45" ht="12.75" customHeight="1" x14ac:dyDescent="0.15">
      <c r="A331" s="45"/>
      <c r="B331" s="45"/>
      <c r="C331" s="82"/>
      <c r="D331" s="45"/>
      <c r="E331" s="45"/>
      <c r="F331" s="45"/>
      <c r="G331" s="45"/>
      <c r="H331" s="45"/>
      <c r="I331" s="45"/>
      <c r="J331" s="45"/>
      <c r="K331" s="45"/>
      <c r="L331" s="45"/>
      <c r="M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row>
    <row r="332" spans="1:45" ht="12.75" customHeight="1" x14ac:dyDescent="0.15">
      <c r="A332" s="45"/>
      <c r="B332" s="45"/>
      <c r="C332" s="82"/>
      <c r="D332" s="45"/>
      <c r="E332" s="45"/>
      <c r="F332" s="45"/>
      <c r="G332" s="45"/>
      <c r="H332" s="45"/>
      <c r="I332" s="45"/>
      <c r="J332" s="45"/>
      <c r="K332" s="45"/>
      <c r="L332" s="45"/>
      <c r="M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row>
    <row r="333" spans="1:45" ht="12.75" customHeight="1" x14ac:dyDescent="0.15">
      <c r="A333" s="45"/>
      <c r="B333" s="45"/>
      <c r="C333" s="82"/>
      <c r="D333" s="45"/>
      <c r="E333" s="45"/>
      <c r="F333" s="45"/>
      <c r="G333" s="45"/>
      <c r="H333" s="45"/>
      <c r="I333" s="45"/>
      <c r="J333" s="45"/>
      <c r="K333" s="45"/>
      <c r="L333" s="45"/>
      <c r="M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row>
    <row r="334" spans="1:45" ht="12.75" customHeight="1" x14ac:dyDescent="0.15">
      <c r="A334" s="45"/>
      <c r="B334" s="45"/>
      <c r="C334" s="82"/>
      <c r="D334" s="45"/>
      <c r="E334" s="45"/>
      <c r="F334" s="45"/>
      <c r="G334" s="45"/>
      <c r="H334" s="45"/>
      <c r="I334" s="45"/>
      <c r="J334" s="45"/>
      <c r="K334" s="45"/>
      <c r="L334" s="45"/>
      <c r="M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row>
    <row r="335" spans="1:45" ht="12.75" customHeight="1" x14ac:dyDescent="0.15">
      <c r="A335" s="45"/>
      <c r="B335" s="45"/>
      <c r="C335" s="82"/>
      <c r="D335" s="45"/>
      <c r="E335" s="45"/>
      <c r="F335" s="45"/>
      <c r="G335" s="45"/>
      <c r="H335" s="45"/>
      <c r="I335" s="45"/>
      <c r="J335" s="45"/>
      <c r="K335" s="45"/>
      <c r="L335" s="45"/>
      <c r="M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row>
    <row r="336" spans="1:45" ht="12.75" customHeight="1" x14ac:dyDescent="0.15">
      <c r="A336" s="45"/>
      <c r="B336" s="45"/>
      <c r="C336" s="82"/>
      <c r="D336" s="45"/>
      <c r="E336" s="45"/>
      <c r="F336" s="45"/>
      <c r="G336" s="45"/>
      <c r="H336" s="45"/>
      <c r="I336" s="45"/>
      <c r="J336" s="45"/>
      <c r="K336" s="45"/>
      <c r="L336" s="45"/>
      <c r="M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row>
    <row r="337" spans="1:45" ht="12.75" customHeight="1" x14ac:dyDescent="0.15">
      <c r="A337" s="45"/>
      <c r="B337" s="45"/>
      <c r="C337" s="82"/>
      <c r="D337" s="45"/>
      <c r="E337" s="45"/>
      <c r="F337" s="45"/>
      <c r="G337" s="45"/>
      <c r="H337" s="45"/>
      <c r="I337" s="45"/>
      <c r="J337" s="45"/>
      <c r="K337" s="45"/>
      <c r="L337" s="45"/>
      <c r="M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row>
    <row r="338" spans="1:45" ht="12.75" customHeight="1" x14ac:dyDescent="0.15">
      <c r="A338" s="45"/>
      <c r="B338" s="45"/>
      <c r="C338" s="82"/>
      <c r="D338" s="45"/>
      <c r="E338" s="45"/>
      <c r="F338" s="45"/>
      <c r="G338" s="45"/>
      <c r="H338" s="45"/>
      <c r="I338" s="45"/>
      <c r="J338" s="45"/>
      <c r="K338" s="45"/>
      <c r="L338" s="45"/>
      <c r="M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row>
    <row r="339" spans="1:45" ht="12.75" customHeight="1" x14ac:dyDescent="0.15">
      <c r="A339" s="45"/>
      <c r="B339" s="45"/>
      <c r="C339" s="82"/>
      <c r="D339" s="45"/>
      <c r="E339" s="45"/>
      <c r="F339" s="45"/>
      <c r="G339" s="45"/>
      <c r="H339" s="45"/>
      <c r="I339" s="45"/>
      <c r="J339" s="45"/>
      <c r="K339" s="45"/>
      <c r="L339" s="45"/>
      <c r="M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row>
    <row r="340" spans="1:45" ht="12.75" customHeight="1" x14ac:dyDescent="0.15">
      <c r="A340" s="45"/>
      <c r="B340" s="45"/>
      <c r="C340" s="82"/>
      <c r="D340" s="45"/>
      <c r="E340" s="45"/>
      <c r="F340" s="45"/>
      <c r="G340" s="45"/>
      <c r="H340" s="45"/>
      <c r="I340" s="45"/>
      <c r="J340" s="45"/>
      <c r="K340" s="45"/>
      <c r="L340" s="45"/>
      <c r="M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row>
    <row r="341" spans="1:45" ht="12.75" customHeight="1" x14ac:dyDescent="0.15">
      <c r="A341" s="45"/>
      <c r="B341" s="45"/>
      <c r="C341" s="82"/>
      <c r="D341" s="45"/>
      <c r="E341" s="45"/>
      <c r="F341" s="45"/>
      <c r="G341" s="45"/>
      <c r="H341" s="45"/>
      <c r="I341" s="45"/>
      <c r="J341" s="45"/>
      <c r="K341" s="45"/>
      <c r="L341" s="45"/>
      <c r="M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row>
    <row r="342" spans="1:45" ht="12.75" customHeight="1" x14ac:dyDescent="0.15">
      <c r="A342" s="45"/>
      <c r="B342" s="45"/>
      <c r="C342" s="82"/>
      <c r="D342" s="45"/>
      <c r="E342" s="45"/>
      <c r="F342" s="45"/>
      <c r="G342" s="45"/>
      <c r="H342" s="45"/>
      <c r="I342" s="45"/>
      <c r="J342" s="45"/>
      <c r="K342" s="45"/>
      <c r="L342" s="45"/>
      <c r="M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row>
    <row r="343" spans="1:45" ht="12.75" customHeight="1" x14ac:dyDescent="0.15">
      <c r="A343" s="45"/>
      <c r="B343" s="45"/>
      <c r="C343" s="82"/>
      <c r="D343" s="45"/>
      <c r="E343" s="45"/>
      <c r="F343" s="45"/>
      <c r="G343" s="45"/>
      <c r="H343" s="45"/>
      <c r="I343" s="45"/>
      <c r="J343" s="45"/>
      <c r="K343" s="45"/>
      <c r="L343" s="45"/>
      <c r="M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row>
    <row r="344" spans="1:45" ht="12.75" customHeight="1" x14ac:dyDescent="0.15">
      <c r="A344" s="45"/>
      <c r="B344" s="45"/>
      <c r="C344" s="82"/>
      <c r="D344" s="45"/>
      <c r="E344" s="45"/>
      <c r="F344" s="45"/>
      <c r="G344" s="45"/>
      <c r="H344" s="45"/>
      <c r="I344" s="45"/>
      <c r="J344" s="45"/>
      <c r="K344" s="45"/>
      <c r="L344" s="45"/>
      <c r="M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row>
    <row r="345" spans="1:45" ht="12.75" customHeight="1" x14ac:dyDescent="0.15">
      <c r="A345" s="45"/>
      <c r="B345" s="45"/>
      <c r="C345" s="82"/>
      <c r="D345" s="45"/>
      <c r="E345" s="45"/>
      <c r="F345" s="45"/>
      <c r="G345" s="45"/>
      <c r="H345" s="45"/>
      <c r="I345" s="45"/>
      <c r="J345" s="45"/>
      <c r="K345" s="45"/>
      <c r="L345" s="45"/>
      <c r="M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row>
    <row r="346" spans="1:45" ht="12.75" customHeight="1" x14ac:dyDescent="0.15">
      <c r="A346" s="45"/>
      <c r="B346" s="45"/>
      <c r="C346" s="82"/>
      <c r="D346" s="45"/>
      <c r="E346" s="45"/>
      <c r="F346" s="45"/>
      <c r="G346" s="45"/>
      <c r="H346" s="45"/>
      <c r="I346" s="45"/>
      <c r="J346" s="45"/>
      <c r="K346" s="45"/>
      <c r="L346" s="45"/>
      <c r="M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row>
    <row r="347" spans="1:45" ht="12.75" customHeight="1" x14ac:dyDescent="0.15">
      <c r="A347" s="45"/>
      <c r="B347" s="45"/>
      <c r="C347" s="82"/>
      <c r="D347" s="45"/>
      <c r="E347" s="45"/>
      <c r="F347" s="45"/>
      <c r="G347" s="45"/>
      <c r="H347" s="45"/>
      <c r="I347" s="45"/>
      <c r="J347" s="45"/>
      <c r="K347" s="45"/>
      <c r="L347" s="45"/>
      <c r="M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row>
    <row r="348" spans="1:45" ht="12.75" customHeight="1" x14ac:dyDescent="0.15">
      <c r="A348" s="45"/>
      <c r="B348" s="45"/>
      <c r="C348" s="82"/>
      <c r="D348" s="45"/>
      <c r="E348" s="45"/>
      <c r="F348" s="45"/>
      <c r="G348" s="45"/>
      <c r="H348" s="45"/>
      <c r="I348" s="45"/>
      <c r="J348" s="45"/>
      <c r="K348" s="45"/>
      <c r="L348" s="45"/>
      <c r="M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row>
    <row r="349" spans="1:45" ht="12.75" customHeight="1" x14ac:dyDescent="0.15">
      <c r="A349" s="45"/>
      <c r="B349" s="45"/>
      <c r="C349" s="82"/>
      <c r="D349" s="45"/>
      <c r="E349" s="45"/>
      <c r="F349" s="45"/>
      <c r="G349" s="45"/>
      <c r="H349" s="45"/>
      <c r="I349" s="45"/>
      <c r="J349" s="45"/>
      <c r="K349" s="45"/>
      <c r="L349" s="45"/>
      <c r="M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row>
    <row r="350" spans="1:45" ht="12.75" customHeight="1" x14ac:dyDescent="0.15">
      <c r="A350" s="45"/>
      <c r="B350" s="45"/>
      <c r="C350" s="82"/>
      <c r="D350" s="45"/>
      <c r="E350" s="45"/>
      <c r="F350" s="45"/>
      <c r="G350" s="45"/>
      <c r="H350" s="45"/>
      <c r="I350" s="45"/>
      <c r="J350" s="45"/>
      <c r="K350" s="45"/>
      <c r="L350" s="45"/>
      <c r="M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row>
    <row r="351" spans="1:45" ht="12.75" customHeight="1" x14ac:dyDescent="0.15">
      <c r="A351" s="45"/>
      <c r="B351" s="45"/>
      <c r="C351" s="82"/>
      <c r="D351" s="45"/>
      <c r="E351" s="45"/>
      <c r="F351" s="45"/>
      <c r="G351" s="45"/>
      <c r="H351" s="45"/>
      <c r="I351" s="45"/>
      <c r="J351" s="45"/>
      <c r="K351" s="45"/>
      <c r="L351" s="45"/>
      <c r="M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row>
    <row r="352" spans="1:45" ht="12.75" customHeight="1" x14ac:dyDescent="0.15">
      <c r="A352" s="45"/>
      <c r="B352" s="45"/>
      <c r="C352" s="82"/>
      <c r="D352" s="45"/>
      <c r="E352" s="45"/>
      <c r="F352" s="45"/>
      <c r="G352" s="45"/>
      <c r="H352" s="45"/>
      <c r="I352" s="45"/>
      <c r="J352" s="45"/>
      <c r="K352" s="45"/>
      <c r="L352" s="45"/>
      <c r="M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row>
    <row r="353" spans="1:45" ht="12.75" customHeight="1" x14ac:dyDescent="0.15">
      <c r="A353" s="45"/>
      <c r="B353" s="45"/>
      <c r="C353" s="82"/>
      <c r="D353" s="45"/>
      <c r="E353" s="45"/>
      <c r="F353" s="45"/>
      <c r="G353" s="45"/>
      <c r="H353" s="45"/>
      <c r="I353" s="45"/>
      <c r="J353" s="45"/>
      <c r="K353" s="45"/>
      <c r="L353" s="45"/>
      <c r="M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row>
    <row r="354" spans="1:45" ht="12.75" customHeight="1" x14ac:dyDescent="0.15">
      <c r="A354" s="45"/>
      <c r="B354" s="45"/>
      <c r="C354" s="82"/>
      <c r="D354" s="45"/>
      <c r="E354" s="45"/>
      <c r="F354" s="45"/>
      <c r="G354" s="45"/>
      <c r="H354" s="45"/>
      <c r="I354" s="45"/>
      <c r="J354" s="45"/>
      <c r="K354" s="45"/>
      <c r="L354" s="45"/>
      <c r="M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row>
    <row r="355" spans="1:45" ht="12.75" customHeight="1" x14ac:dyDescent="0.15">
      <c r="A355" s="45"/>
      <c r="B355" s="45"/>
      <c r="C355" s="82"/>
      <c r="D355" s="45"/>
      <c r="E355" s="45"/>
      <c r="F355" s="45"/>
      <c r="G355" s="45"/>
      <c r="H355" s="45"/>
      <c r="I355" s="45"/>
      <c r="J355" s="45"/>
      <c r="K355" s="45"/>
      <c r="L355" s="45"/>
      <c r="M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row>
    <row r="356" spans="1:45" ht="12.75" customHeight="1" x14ac:dyDescent="0.15">
      <c r="A356" s="45"/>
      <c r="B356" s="45"/>
      <c r="C356" s="82"/>
      <c r="D356" s="45"/>
      <c r="E356" s="45"/>
      <c r="F356" s="45"/>
      <c r="G356" s="45"/>
      <c r="H356" s="45"/>
      <c r="I356" s="45"/>
      <c r="J356" s="45"/>
      <c r="K356" s="45"/>
      <c r="L356" s="45"/>
      <c r="M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row>
    <row r="357" spans="1:45" ht="12.75" customHeight="1" x14ac:dyDescent="0.15">
      <c r="A357" s="45"/>
      <c r="B357" s="45"/>
      <c r="C357" s="82"/>
      <c r="D357" s="45"/>
      <c r="E357" s="45"/>
      <c r="F357" s="45"/>
      <c r="G357" s="45"/>
      <c r="H357" s="45"/>
      <c r="I357" s="45"/>
      <c r="J357" s="45"/>
      <c r="K357" s="45"/>
      <c r="L357" s="45"/>
      <c r="M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row>
    <row r="358" spans="1:45" ht="12.75" customHeight="1" x14ac:dyDescent="0.15">
      <c r="A358" s="45"/>
      <c r="B358" s="45"/>
      <c r="C358" s="82"/>
      <c r="D358" s="45"/>
      <c r="E358" s="45"/>
      <c r="F358" s="45"/>
      <c r="G358" s="45"/>
      <c r="H358" s="45"/>
      <c r="I358" s="45"/>
      <c r="J358" s="45"/>
      <c r="K358" s="45"/>
      <c r="L358" s="45"/>
      <c r="M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row>
    <row r="359" spans="1:45" ht="12.75" customHeight="1" x14ac:dyDescent="0.15">
      <c r="A359" s="45"/>
      <c r="B359" s="45"/>
      <c r="C359" s="82"/>
      <c r="D359" s="45"/>
      <c r="E359" s="45"/>
      <c r="F359" s="45"/>
      <c r="G359" s="45"/>
      <c r="H359" s="45"/>
      <c r="I359" s="45"/>
      <c r="J359" s="45"/>
      <c r="K359" s="45"/>
      <c r="L359" s="45"/>
      <c r="M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row>
    <row r="360" spans="1:45" ht="12.75" customHeight="1" x14ac:dyDescent="0.15">
      <c r="A360" s="45"/>
      <c r="B360" s="45"/>
      <c r="C360" s="82"/>
      <c r="D360" s="45"/>
      <c r="E360" s="45"/>
      <c r="F360" s="45"/>
      <c r="G360" s="45"/>
      <c r="H360" s="45"/>
      <c r="I360" s="45"/>
      <c r="J360" s="45"/>
      <c r="K360" s="45"/>
      <c r="L360" s="45"/>
      <c r="M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row>
    <row r="361" spans="1:45" ht="12.75" customHeight="1" x14ac:dyDescent="0.15">
      <c r="A361" s="45"/>
      <c r="B361" s="45"/>
      <c r="C361" s="82"/>
      <c r="D361" s="45"/>
      <c r="E361" s="45"/>
      <c r="F361" s="45"/>
      <c r="G361" s="45"/>
      <c r="H361" s="45"/>
      <c r="I361" s="45"/>
      <c r="J361" s="45"/>
      <c r="K361" s="45"/>
      <c r="L361" s="45"/>
      <c r="M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row>
    <row r="362" spans="1:45" ht="12.75" customHeight="1" x14ac:dyDescent="0.15">
      <c r="A362" s="45"/>
      <c r="B362" s="45"/>
      <c r="C362" s="82"/>
      <c r="D362" s="45"/>
      <c r="E362" s="45"/>
      <c r="F362" s="45"/>
      <c r="G362" s="45"/>
      <c r="H362" s="45"/>
      <c r="I362" s="45"/>
      <c r="J362" s="45"/>
      <c r="K362" s="45"/>
      <c r="L362" s="45"/>
      <c r="M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row>
    <row r="363" spans="1:45" ht="12.75" customHeight="1" x14ac:dyDescent="0.15">
      <c r="A363" s="45"/>
      <c r="B363" s="45"/>
      <c r="C363" s="82"/>
      <c r="D363" s="45"/>
      <c r="E363" s="45"/>
      <c r="F363" s="45"/>
      <c r="G363" s="45"/>
      <c r="H363" s="45"/>
      <c r="I363" s="45"/>
      <c r="J363" s="45"/>
      <c r="K363" s="45"/>
      <c r="L363" s="45"/>
      <c r="M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row>
    <row r="364" spans="1:45" ht="12.75" customHeight="1" x14ac:dyDescent="0.15">
      <c r="A364" s="45"/>
      <c r="B364" s="45"/>
      <c r="C364" s="82"/>
      <c r="D364" s="45"/>
      <c r="E364" s="45"/>
      <c r="F364" s="45"/>
      <c r="G364" s="45"/>
      <c r="H364" s="45"/>
      <c r="I364" s="45"/>
      <c r="J364" s="45"/>
      <c r="K364" s="45"/>
      <c r="L364" s="45"/>
      <c r="M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row>
    <row r="365" spans="1:45" ht="12.75" customHeight="1" x14ac:dyDescent="0.15">
      <c r="A365" s="45"/>
      <c r="B365" s="45"/>
      <c r="C365" s="82"/>
      <c r="D365" s="45"/>
      <c r="E365" s="45"/>
      <c r="F365" s="45"/>
      <c r="G365" s="45"/>
      <c r="H365" s="45"/>
      <c r="I365" s="45"/>
      <c r="J365" s="45"/>
      <c r="K365" s="45"/>
      <c r="L365" s="45"/>
      <c r="M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row>
    <row r="366" spans="1:45" ht="12.75" customHeight="1" x14ac:dyDescent="0.15">
      <c r="A366" s="45"/>
      <c r="B366" s="45"/>
      <c r="C366" s="82"/>
      <c r="D366" s="45"/>
      <c r="E366" s="45"/>
      <c r="F366" s="45"/>
      <c r="G366" s="45"/>
      <c r="H366" s="45"/>
      <c r="I366" s="45"/>
      <c r="J366" s="45"/>
      <c r="K366" s="45"/>
      <c r="L366" s="45"/>
      <c r="M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row>
    <row r="367" spans="1:45" ht="12.75" customHeight="1" x14ac:dyDescent="0.15">
      <c r="A367" s="45"/>
      <c r="B367" s="45"/>
      <c r="C367" s="82"/>
      <c r="D367" s="45"/>
      <c r="E367" s="45"/>
      <c r="F367" s="45"/>
      <c r="G367" s="45"/>
      <c r="H367" s="45"/>
      <c r="I367" s="45"/>
      <c r="J367" s="45"/>
      <c r="K367" s="45"/>
      <c r="L367" s="45"/>
      <c r="M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row>
    <row r="368" spans="1:45" ht="12.75" customHeight="1" x14ac:dyDescent="0.15">
      <c r="A368" s="45"/>
      <c r="B368" s="45"/>
      <c r="C368" s="82"/>
      <c r="D368" s="45"/>
      <c r="E368" s="45"/>
      <c r="F368" s="45"/>
      <c r="G368" s="45"/>
      <c r="H368" s="45"/>
      <c r="I368" s="45"/>
      <c r="J368" s="45"/>
      <c r="K368" s="45"/>
      <c r="L368" s="45"/>
      <c r="M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row>
    <row r="369" spans="1:45" ht="12.75" customHeight="1" x14ac:dyDescent="0.15">
      <c r="A369" s="45"/>
      <c r="B369" s="45"/>
      <c r="C369" s="82"/>
      <c r="D369" s="45"/>
      <c r="E369" s="45"/>
      <c r="F369" s="45"/>
      <c r="G369" s="45"/>
      <c r="H369" s="45"/>
      <c r="I369" s="45"/>
      <c r="J369" s="45"/>
      <c r="K369" s="45"/>
      <c r="L369" s="45"/>
      <c r="M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row>
    <row r="370" spans="1:45" ht="12.75" customHeight="1" x14ac:dyDescent="0.15">
      <c r="A370" s="45"/>
      <c r="B370" s="45"/>
      <c r="C370" s="82"/>
      <c r="D370" s="45"/>
      <c r="E370" s="45"/>
      <c r="F370" s="45"/>
      <c r="G370" s="45"/>
      <c r="H370" s="45"/>
      <c r="I370" s="45"/>
      <c r="J370" s="45"/>
      <c r="K370" s="45"/>
      <c r="L370" s="45"/>
      <c r="M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row>
    <row r="371" spans="1:45" ht="12.75" customHeight="1" x14ac:dyDescent="0.15">
      <c r="A371" s="45"/>
      <c r="B371" s="45"/>
      <c r="C371" s="82"/>
      <c r="D371" s="45"/>
      <c r="E371" s="45"/>
      <c r="F371" s="45"/>
      <c r="G371" s="45"/>
      <c r="H371" s="45"/>
      <c r="I371" s="45"/>
      <c r="J371" s="45"/>
      <c r="K371" s="45"/>
      <c r="L371" s="45"/>
      <c r="M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row>
    <row r="372" spans="1:45" ht="12.75" customHeight="1" x14ac:dyDescent="0.15">
      <c r="A372" s="45"/>
      <c r="B372" s="45"/>
      <c r="C372" s="82"/>
      <c r="D372" s="45"/>
      <c r="E372" s="45"/>
      <c r="F372" s="45"/>
      <c r="G372" s="45"/>
      <c r="H372" s="45"/>
      <c r="I372" s="45"/>
      <c r="J372" s="45"/>
      <c r="K372" s="45"/>
      <c r="L372" s="45"/>
      <c r="M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row>
    <row r="373" spans="1:45" ht="12.75" customHeight="1" x14ac:dyDescent="0.15">
      <c r="A373" s="45"/>
      <c r="B373" s="45"/>
      <c r="C373" s="82"/>
      <c r="D373" s="45"/>
      <c r="E373" s="45"/>
      <c r="F373" s="45"/>
      <c r="G373" s="45"/>
      <c r="H373" s="45"/>
      <c r="I373" s="45"/>
      <c r="J373" s="45"/>
      <c r="K373" s="45"/>
      <c r="L373" s="45"/>
      <c r="M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row>
    <row r="374" spans="1:45" ht="12.75" customHeight="1" x14ac:dyDescent="0.15">
      <c r="A374" s="45"/>
      <c r="B374" s="45"/>
      <c r="C374" s="82"/>
      <c r="D374" s="45"/>
      <c r="E374" s="45"/>
      <c r="F374" s="45"/>
      <c r="G374" s="45"/>
      <c r="H374" s="45"/>
      <c r="I374" s="45"/>
      <c r="J374" s="45"/>
      <c r="K374" s="45"/>
      <c r="L374" s="45"/>
      <c r="M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row>
    <row r="375" spans="1:45" ht="12.75" customHeight="1" x14ac:dyDescent="0.15">
      <c r="A375" s="45"/>
      <c r="B375" s="45"/>
      <c r="C375" s="82"/>
      <c r="D375" s="45"/>
      <c r="E375" s="45"/>
      <c r="F375" s="45"/>
      <c r="G375" s="45"/>
      <c r="H375" s="45"/>
      <c r="I375" s="45"/>
      <c r="J375" s="45"/>
      <c r="K375" s="45"/>
      <c r="L375" s="45"/>
      <c r="M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row>
    <row r="376" spans="1:45" ht="12.75" customHeight="1" x14ac:dyDescent="0.15">
      <c r="A376" s="45"/>
      <c r="B376" s="45"/>
      <c r="C376" s="82"/>
      <c r="D376" s="45"/>
      <c r="E376" s="45"/>
      <c r="F376" s="45"/>
      <c r="G376" s="45"/>
      <c r="H376" s="45"/>
      <c r="I376" s="45"/>
      <c r="J376" s="45"/>
      <c r="K376" s="45"/>
      <c r="L376" s="45"/>
      <c r="M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row>
    <row r="377" spans="1:45" ht="12.75" customHeight="1" x14ac:dyDescent="0.15">
      <c r="A377" s="45"/>
      <c r="B377" s="45"/>
      <c r="C377" s="82"/>
      <c r="D377" s="45"/>
      <c r="E377" s="45"/>
      <c r="F377" s="45"/>
      <c r="G377" s="45"/>
      <c r="H377" s="45"/>
      <c r="I377" s="45"/>
      <c r="J377" s="45"/>
      <c r="K377" s="45"/>
      <c r="L377" s="45"/>
      <c r="M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row>
    <row r="378" spans="1:45" ht="12.75" customHeight="1" x14ac:dyDescent="0.15">
      <c r="A378" s="45"/>
      <c r="B378" s="45"/>
      <c r="C378" s="82"/>
      <c r="D378" s="45"/>
      <c r="E378" s="45"/>
      <c r="F378" s="45"/>
      <c r="G378" s="45"/>
      <c r="H378" s="45"/>
      <c r="I378" s="45"/>
      <c r="J378" s="45"/>
      <c r="K378" s="45"/>
      <c r="L378" s="45"/>
      <c r="M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row>
    <row r="379" spans="1:45" ht="12.75" customHeight="1" x14ac:dyDescent="0.15">
      <c r="A379" s="45"/>
      <c r="B379" s="45"/>
      <c r="C379" s="82"/>
      <c r="D379" s="45"/>
      <c r="E379" s="45"/>
      <c r="F379" s="45"/>
      <c r="G379" s="45"/>
      <c r="H379" s="45"/>
      <c r="I379" s="45"/>
      <c r="J379" s="45"/>
      <c r="K379" s="45"/>
      <c r="L379" s="45"/>
      <c r="M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row>
    <row r="380" spans="1:45" ht="12.75" customHeight="1" x14ac:dyDescent="0.15">
      <c r="A380" s="45"/>
      <c r="B380" s="45"/>
      <c r="C380" s="82"/>
      <c r="D380" s="45"/>
      <c r="E380" s="45"/>
      <c r="F380" s="45"/>
      <c r="G380" s="45"/>
      <c r="H380" s="45"/>
      <c r="I380" s="45"/>
      <c r="J380" s="45"/>
      <c r="K380" s="45"/>
      <c r="L380" s="45"/>
      <c r="M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row>
    <row r="381" spans="1:45" ht="12.75" customHeight="1" x14ac:dyDescent="0.15">
      <c r="A381" s="45"/>
      <c r="B381" s="45"/>
      <c r="C381" s="82"/>
      <c r="D381" s="45"/>
      <c r="E381" s="45"/>
      <c r="F381" s="45"/>
      <c r="G381" s="45"/>
      <c r="H381" s="45"/>
      <c r="I381" s="45"/>
      <c r="J381" s="45"/>
      <c r="K381" s="45"/>
      <c r="L381" s="45"/>
      <c r="M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row>
    <row r="382" spans="1:45" ht="12.75" customHeight="1" x14ac:dyDescent="0.15">
      <c r="A382" s="45"/>
      <c r="B382" s="45"/>
      <c r="C382" s="82"/>
      <c r="D382" s="45"/>
      <c r="E382" s="45"/>
      <c r="F382" s="45"/>
      <c r="G382" s="45"/>
      <c r="H382" s="45"/>
      <c r="I382" s="45"/>
      <c r="J382" s="45"/>
      <c r="K382" s="45"/>
      <c r="L382" s="45"/>
      <c r="M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row>
    <row r="383" spans="1:45" ht="12.75" customHeight="1" x14ac:dyDescent="0.15">
      <c r="A383" s="45"/>
      <c r="B383" s="45"/>
      <c r="C383" s="82"/>
      <c r="D383" s="45"/>
      <c r="E383" s="45"/>
      <c r="F383" s="45"/>
      <c r="G383" s="45"/>
      <c r="H383" s="45"/>
      <c r="I383" s="45"/>
      <c r="J383" s="45"/>
      <c r="K383" s="45"/>
      <c r="L383" s="45"/>
      <c r="M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row>
    <row r="384" spans="1:45" ht="12.75" customHeight="1" x14ac:dyDescent="0.15">
      <c r="A384" s="45"/>
      <c r="B384" s="45"/>
      <c r="C384" s="82"/>
      <c r="D384" s="45"/>
      <c r="E384" s="45"/>
      <c r="F384" s="45"/>
      <c r="G384" s="45"/>
      <c r="H384" s="45"/>
      <c r="I384" s="45"/>
      <c r="J384" s="45"/>
      <c r="K384" s="45"/>
      <c r="L384" s="45"/>
      <c r="M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row>
    <row r="385" spans="1:45" ht="12.75" customHeight="1" x14ac:dyDescent="0.15">
      <c r="A385" s="45"/>
      <c r="B385" s="45"/>
      <c r="C385" s="82"/>
      <c r="D385" s="45"/>
      <c r="E385" s="45"/>
      <c r="F385" s="45"/>
      <c r="G385" s="45"/>
      <c r="H385" s="45"/>
      <c r="I385" s="45"/>
      <c r="J385" s="45"/>
      <c r="K385" s="45"/>
      <c r="L385" s="45"/>
      <c r="M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row>
    <row r="386" spans="1:45" ht="12.75" customHeight="1" x14ac:dyDescent="0.15">
      <c r="A386" s="45"/>
      <c r="B386" s="45"/>
      <c r="C386" s="82"/>
      <c r="D386" s="45"/>
      <c r="E386" s="45"/>
      <c r="F386" s="45"/>
      <c r="G386" s="45"/>
      <c r="H386" s="45"/>
      <c r="I386" s="45"/>
      <c r="J386" s="45"/>
      <c r="K386" s="45"/>
      <c r="L386" s="45"/>
      <c r="M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row>
    <row r="387" spans="1:45" ht="12.75" customHeight="1" x14ac:dyDescent="0.15">
      <c r="A387" s="45"/>
      <c r="B387" s="45"/>
      <c r="C387" s="82"/>
      <c r="D387" s="45"/>
      <c r="E387" s="45"/>
      <c r="F387" s="45"/>
      <c r="G387" s="45"/>
      <c r="H387" s="45"/>
      <c r="I387" s="45"/>
      <c r="J387" s="45"/>
      <c r="K387" s="45"/>
      <c r="L387" s="45"/>
      <c r="M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row>
    <row r="388" spans="1:45" ht="12.75" customHeight="1" x14ac:dyDescent="0.15">
      <c r="A388" s="45"/>
      <c r="B388" s="45"/>
      <c r="C388" s="82"/>
      <c r="D388" s="45"/>
      <c r="E388" s="45"/>
      <c r="F388" s="45"/>
      <c r="G388" s="45"/>
      <c r="H388" s="45"/>
      <c r="I388" s="45"/>
      <c r="J388" s="45"/>
      <c r="K388" s="45"/>
      <c r="L388" s="45"/>
      <c r="M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row>
    <row r="389" spans="1:45" ht="12.75" customHeight="1" x14ac:dyDescent="0.15">
      <c r="A389" s="45"/>
      <c r="B389" s="45"/>
      <c r="C389" s="82"/>
      <c r="D389" s="45"/>
      <c r="E389" s="45"/>
      <c r="F389" s="45"/>
      <c r="G389" s="45"/>
      <c r="H389" s="45"/>
      <c r="I389" s="45"/>
      <c r="J389" s="45"/>
      <c r="K389" s="45"/>
      <c r="L389" s="45"/>
      <c r="M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row>
    <row r="390" spans="1:45" ht="12.75" customHeight="1" x14ac:dyDescent="0.15">
      <c r="A390" s="45"/>
      <c r="B390" s="45"/>
      <c r="C390" s="82"/>
      <c r="D390" s="45"/>
      <c r="E390" s="45"/>
      <c r="F390" s="45"/>
      <c r="G390" s="45"/>
      <c r="H390" s="45"/>
      <c r="I390" s="45"/>
      <c r="J390" s="45"/>
      <c r="K390" s="45"/>
      <c r="L390" s="45"/>
      <c r="M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row>
    <row r="391" spans="1:45" ht="12.75" customHeight="1" x14ac:dyDescent="0.15">
      <c r="A391" s="45"/>
      <c r="B391" s="45"/>
      <c r="C391" s="82"/>
      <c r="D391" s="45"/>
      <c r="E391" s="45"/>
      <c r="F391" s="45"/>
      <c r="G391" s="45"/>
      <c r="H391" s="45"/>
      <c r="I391" s="45"/>
      <c r="J391" s="45"/>
      <c r="K391" s="45"/>
      <c r="L391" s="45"/>
      <c r="M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row>
    <row r="392" spans="1:45" ht="12.75" customHeight="1" x14ac:dyDescent="0.15">
      <c r="A392" s="45"/>
      <c r="B392" s="45"/>
      <c r="C392" s="82"/>
      <c r="D392" s="45"/>
      <c r="E392" s="45"/>
      <c r="F392" s="45"/>
      <c r="G392" s="45"/>
      <c r="H392" s="45"/>
      <c r="I392" s="45"/>
      <c r="J392" s="45"/>
      <c r="K392" s="45"/>
      <c r="L392" s="45"/>
      <c r="M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row>
    <row r="393" spans="1:45" ht="12.75" customHeight="1" x14ac:dyDescent="0.15">
      <c r="A393" s="45"/>
      <c r="B393" s="45"/>
      <c r="C393" s="82"/>
      <c r="D393" s="45"/>
      <c r="E393" s="45"/>
      <c r="F393" s="45"/>
      <c r="G393" s="45"/>
      <c r="H393" s="45"/>
      <c r="I393" s="45"/>
      <c r="J393" s="45"/>
      <c r="K393" s="45"/>
      <c r="L393" s="45"/>
      <c r="M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row>
    <row r="394" spans="1:45" ht="12.75" customHeight="1" x14ac:dyDescent="0.15">
      <c r="A394" s="45"/>
      <c r="B394" s="45"/>
      <c r="C394" s="82"/>
      <c r="D394" s="45"/>
      <c r="E394" s="45"/>
      <c r="F394" s="45"/>
      <c r="G394" s="45"/>
      <c r="H394" s="45"/>
      <c r="I394" s="45"/>
      <c r="J394" s="45"/>
      <c r="K394" s="45"/>
      <c r="L394" s="45"/>
      <c r="M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row>
    <row r="395" spans="1:45" ht="12.75" customHeight="1" x14ac:dyDescent="0.15">
      <c r="A395" s="45"/>
      <c r="B395" s="45"/>
      <c r="C395" s="82"/>
      <c r="D395" s="45"/>
      <c r="E395" s="45"/>
      <c r="F395" s="45"/>
      <c r="G395" s="45"/>
      <c r="H395" s="45"/>
      <c r="I395" s="45"/>
      <c r="J395" s="45"/>
      <c r="K395" s="45"/>
      <c r="L395" s="45"/>
      <c r="M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row>
    <row r="396" spans="1:45" ht="12.75" customHeight="1" x14ac:dyDescent="0.15">
      <c r="A396" s="45"/>
      <c r="B396" s="45"/>
      <c r="C396" s="82"/>
      <c r="D396" s="45"/>
      <c r="E396" s="45"/>
      <c r="F396" s="45"/>
      <c r="G396" s="45"/>
      <c r="H396" s="45"/>
      <c r="I396" s="45"/>
      <c r="J396" s="45"/>
      <c r="K396" s="45"/>
      <c r="L396" s="45"/>
      <c r="M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row>
    <row r="397" spans="1:45" ht="12.75" customHeight="1" x14ac:dyDescent="0.15">
      <c r="A397" s="45"/>
      <c r="B397" s="45"/>
      <c r="C397" s="82"/>
      <c r="D397" s="45"/>
      <c r="E397" s="45"/>
      <c r="F397" s="45"/>
      <c r="G397" s="45"/>
      <c r="H397" s="45"/>
      <c r="I397" s="45"/>
      <c r="J397" s="45"/>
      <c r="K397" s="45"/>
      <c r="L397" s="45"/>
      <c r="M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row>
    <row r="398" spans="1:45" ht="12.75" customHeight="1" x14ac:dyDescent="0.15">
      <c r="A398" s="45"/>
      <c r="B398" s="45"/>
      <c r="C398" s="82"/>
      <c r="D398" s="45"/>
      <c r="E398" s="45"/>
      <c r="F398" s="45"/>
      <c r="G398" s="45"/>
      <c r="H398" s="45"/>
      <c r="I398" s="45"/>
      <c r="J398" s="45"/>
      <c r="K398" s="45"/>
      <c r="L398" s="45"/>
      <c r="M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row>
    <row r="399" spans="1:45" ht="12.75" customHeight="1" x14ac:dyDescent="0.15">
      <c r="A399" s="45"/>
      <c r="B399" s="45"/>
      <c r="C399" s="82"/>
      <c r="D399" s="45"/>
      <c r="E399" s="45"/>
      <c r="F399" s="45"/>
      <c r="G399" s="45"/>
      <c r="H399" s="45"/>
      <c r="I399" s="45"/>
      <c r="J399" s="45"/>
      <c r="K399" s="45"/>
      <c r="L399" s="45"/>
      <c r="M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row>
    <row r="400" spans="1:45" ht="12.75" customHeight="1" x14ac:dyDescent="0.15">
      <c r="A400" s="45"/>
      <c r="B400" s="45"/>
      <c r="C400" s="82"/>
      <c r="D400" s="45"/>
      <c r="E400" s="45"/>
      <c r="F400" s="45"/>
      <c r="G400" s="45"/>
      <c r="H400" s="45"/>
      <c r="I400" s="45"/>
      <c r="J400" s="45"/>
      <c r="K400" s="45"/>
      <c r="L400" s="45"/>
      <c r="M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row>
    <row r="401" spans="1:45" ht="12.75" customHeight="1" x14ac:dyDescent="0.15">
      <c r="A401" s="45"/>
      <c r="B401" s="45"/>
      <c r="C401" s="82"/>
      <c r="D401" s="45"/>
      <c r="E401" s="45"/>
      <c r="F401" s="45"/>
      <c r="G401" s="45"/>
      <c r="H401" s="45"/>
      <c r="I401" s="45"/>
      <c r="J401" s="45"/>
      <c r="K401" s="45"/>
      <c r="L401" s="45"/>
      <c r="M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row>
    <row r="402" spans="1:45" ht="12.75" customHeight="1" x14ac:dyDescent="0.15">
      <c r="A402" s="45"/>
      <c r="B402" s="45"/>
      <c r="C402" s="82"/>
      <c r="D402" s="45"/>
      <c r="E402" s="45"/>
      <c r="F402" s="45"/>
      <c r="G402" s="45"/>
      <c r="H402" s="45"/>
      <c r="I402" s="45"/>
      <c r="J402" s="45"/>
      <c r="K402" s="45"/>
      <c r="L402" s="45"/>
      <c r="M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row>
    <row r="403" spans="1:45" ht="12.75" customHeight="1" x14ac:dyDescent="0.15">
      <c r="A403" s="45"/>
      <c r="B403" s="45"/>
      <c r="C403" s="82"/>
      <c r="D403" s="45"/>
      <c r="E403" s="45"/>
      <c r="F403" s="45"/>
      <c r="G403" s="45"/>
      <c r="H403" s="45"/>
      <c r="I403" s="45"/>
      <c r="J403" s="45"/>
      <c r="K403" s="45"/>
      <c r="L403" s="45"/>
      <c r="M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row>
    <row r="404" spans="1:45" ht="12.75" customHeight="1" x14ac:dyDescent="0.15">
      <c r="A404" s="45"/>
      <c r="B404" s="45"/>
      <c r="C404" s="82"/>
      <c r="D404" s="45"/>
      <c r="E404" s="45"/>
      <c r="F404" s="45"/>
      <c r="G404" s="45"/>
      <c r="H404" s="45"/>
      <c r="I404" s="45"/>
      <c r="J404" s="45"/>
      <c r="K404" s="45"/>
      <c r="L404" s="45"/>
      <c r="M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row>
    <row r="405" spans="1:45" ht="12.75" customHeight="1" x14ac:dyDescent="0.15">
      <c r="A405" s="45"/>
      <c r="B405" s="45"/>
      <c r="C405" s="82"/>
      <c r="D405" s="45"/>
      <c r="E405" s="45"/>
      <c r="F405" s="45"/>
      <c r="G405" s="45"/>
      <c r="H405" s="45"/>
      <c r="I405" s="45"/>
      <c r="J405" s="45"/>
      <c r="K405" s="45"/>
      <c r="L405" s="45"/>
      <c r="M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row>
    <row r="406" spans="1:45" ht="12.75" customHeight="1" x14ac:dyDescent="0.15">
      <c r="A406" s="45"/>
      <c r="B406" s="45"/>
      <c r="C406" s="82"/>
      <c r="D406" s="45"/>
      <c r="E406" s="45"/>
      <c r="F406" s="45"/>
      <c r="G406" s="45"/>
      <c r="H406" s="45"/>
      <c r="I406" s="45"/>
      <c r="J406" s="45"/>
      <c r="K406" s="45"/>
      <c r="L406" s="45"/>
      <c r="M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row>
    <row r="407" spans="1:45" ht="12.75" customHeight="1" x14ac:dyDescent="0.15">
      <c r="A407" s="45"/>
      <c r="B407" s="45"/>
      <c r="C407" s="82"/>
      <c r="D407" s="45"/>
      <c r="E407" s="45"/>
      <c r="F407" s="45"/>
      <c r="G407" s="45"/>
      <c r="H407" s="45"/>
      <c r="I407" s="45"/>
      <c r="J407" s="45"/>
      <c r="K407" s="45"/>
      <c r="L407" s="45"/>
      <c r="M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row>
    <row r="408" spans="1:45" ht="12.75" customHeight="1" x14ac:dyDescent="0.15">
      <c r="A408" s="45"/>
      <c r="B408" s="45"/>
      <c r="C408" s="82"/>
      <c r="D408" s="45"/>
      <c r="E408" s="45"/>
      <c r="F408" s="45"/>
      <c r="G408" s="45"/>
      <c r="H408" s="45"/>
      <c r="I408" s="45"/>
      <c r="J408" s="45"/>
      <c r="K408" s="45"/>
      <c r="L408" s="45"/>
      <c r="M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row>
    <row r="409" spans="1:45" ht="12.75" customHeight="1" x14ac:dyDescent="0.15">
      <c r="A409" s="45"/>
      <c r="B409" s="45"/>
      <c r="C409" s="82"/>
      <c r="D409" s="45"/>
      <c r="E409" s="45"/>
      <c r="F409" s="45"/>
      <c r="G409" s="45"/>
      <c r="H409" s="45"/>
      <c r="I409" s="45"/>
      <c r="J409" s="45"/>
      <c r="K409" s="45"/>
      <c r="L409" s="45"/>
      <c r="M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row>
    <row r="410" spans="1:45" ht="12.75" customHeight="1" x14ac:dyDescent="0.15">
      <c r="A410" s="45"/>
      <c r="B410" s="45"/>
      <c r="C410" s="82"/>
      <c r="D410" s="45"/>
      <c r="E410" s="45"/>
      <c r="F410" s="45"/>
      <c r="G410" s="45"/>
      <c r="H410" s="45"/>
      <c r="I410" s="45"/>
      <c r="J410" s="45"/>
      <c r="K410" s="45"/>
      <c r="L410" s="45"/>
      <c r="M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row>
    <row r="411" spans="1:45" ht="12.75" customHeight="1" x14ac:dyDescent="0.15">
      <c r="A411" s="45"/>
      <c r="B411" s="45"/>
      <c r="C411" s="82"/>
      <c r="D411" s="45"/>
      <c r="E411" s="45"/>
      <c r="F411" s="45"/>
      <c r="G411" s="45"/>
      <c r="H411" s="45"/>
      <c r="I411" s="45"/>
      <c r="J411" s="45"/>
      <c r="K411" s="45"/>
      <c r="L411" s="45"/>
      <c r="M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row>
    <row r="412" spans="1:45" ht="12.75" customHeight="1" x14ac:dyDescent="0.15">
      <c r="A412" s="45"/>
      <c r="B412" s="45"/>
      <c r="C412" s="82"/>
      <c r="D412" s="45"/>
      <c r="E412" s="45"/>
      <c r="F412" s="45"/>
      <c r="G412" s="45"/>
      <c r="H412" s="45"/>
      <c r="I412" s="45"/>
      <c r="J412" s="45"/>
      <c r="K412" s="45"/>
      <c r="L412" s="45"/>
      <c r="M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row>
    <row r="413" spans="1:45" ht="12.75" customHeight="1" x14ac:dyDescent="0.15">
      <c r="A413" s="45"/>
      <c r="B413" s="45"/>
      <c r="C413" s="82"/>
      <c r="D413" s="45"/>
      <c r="E413" s="45"/>
      <c r="F413" s="45"/>
      <c r="G413" s="45"/>
      <c r="H413" s="45"/>
      <c r="I413" s="45"/>
      <c r="J413" s="45"/>
      <c r="K413" s="45"/>
      <c r="L413" s="45"/>
      <c r="M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row>
    <row r="414" spans="1:45" ht="12.75" customHeight="1" x14ac:dyDescent="0.15">
      <c r="A414" s="45"/>
      <c r="B414" s="45"/>
      <c r="C414" s="82"/>
      <c r="D414" s="45"/>
      <c r="E414" s="45"/>
      <c r="F414" s="45"/>
      <c r="G414" s="45"/>
      <c r="H414" s="45"/>
      <c r="I414" s="45"/>
      <c r="J414" s="45"/>
      <c r="K414" s="45"/>
      <c r="L414" s="45"/>
      <c r="M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row>
    <row r="415" spans="1:45" ht="12.75" customHeight="1" x14ac:dyDescent="0.15">
      <c r="A415" s="45"/>
      <c r="B415" s="45"/>
      <c r="C415" s="82"/>
      <c r="D415" s="45"/>
      <c r="E415" s="45"/>
      <c r="F415" s="45"/>
      <c r="G415" s="45"/>
      <c r="H415" s="45"/>
      <c r="I415" s="45"/>
      <c r="J415" s="45"/>
      <c r="K415" s="45"/>
      <c r="L415" s="45"/>
      <c r="M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row>
    <row r="416" spans="1:45" ht="12.75" customHeight="1" x14ac:dyDescent="0.15">
      <c r="A416" s="45"/>
      <c r="B416" s="45"/>
      <c r="C416" s="82"/>
      <c r="D416" s="45"/>
      <c r="E416" s="45"/>
      <c r="F416" s="45"/>
      <c r="G416" s="45"/>
      <c r="H416" s="45"/>
      <c r="I416" s="45"/>
      <c r="J416" s="45"/>
      <c r="K416" s="45"/>
      <c r="L416" s="45"/>
      <c r="M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row>
    <row r="417" spans="1:45" ht="12.75" customHeight="1" x14ac:dyDescent="0.15">
      <c r="A417" s="45"/>
      <c r="B417" s="45"/>
      <c r="C417" s="82"/>
      <c r="D417" s="45"/>
      <c r="E417" s="45"/>
      <c r="F417" s="45"/>
      <c r="G417" s="45"/>
      <c r="H417" s="45"/>
      <c r="I417" s="45"/>
      <c r="J417" s="45"/>
      <c r="K417" s="45"/>
      <c r="L417" s="45"/>
      <c r="M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row>
    <row r="418" spans="1:45" ht="12.75" customHeight="1" x14ac:dyDescent="0.15">
      <c r="A418" s="45"/>
      <c r="B418" s="45"/>
      <c r="C418" s="82"/>
      <c r="D418" s="45"/>
      <c r="E418" s="45"/>
      <c r="F418" s="45"/>
      <c r="G418" s="45"/>
      <c r="H418" s="45"/>
      <c r="I418" s="45"/>
      <c r="J418" s="45"/>
      <c r="K418" s="45"/>
      <c r="L418" s="45"/>
      <c r="M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row>
    <row r="419" spans="1:45" ht="12.75" customHeight="1" x14ac:dyDescent="0.15">
      <c r="A419" s="45"/>
      <c r="B419" s="45"/>
      <c r="C419" s="82"/>
      <c r="D419" s="45"/>
      <c r="E419" s="45"/>
      <c r="F419" s="45"/>
      <c r="G419" s="45"/>
      <c r="H419" s="45"/>
      <c r="I419" s="45"/>
      <c r="J419" s="45"/>
      <c r="K419" s="45"/>
      <c r="L419" s="45"/>
      <c r="M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row>
    <row r="420" spans="1:45" ht="12.75" customHeight="1" x14ac:dyDescent="0.15">
      <c r="A420" s="45"/>
      <c r="B420" s="45"/>
      <c r="C420" s="82"/>
      <c r="D420" s="45"/>
      <c r="E420" s="45"/>
      <c r="F420" s="45"/>
      <c r="G420" s="45"/>
      <c r="H420" s="45"/>
      <c r="I420" s="45"/>
      <c r="J420" s="45"/>
      <c r="K420" s="45"/>
      <c r="L420" s="45"/>
      <c r="M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row>
    <row r="421" spans="1:45" ht="12.75" customHeight="1" x14ac:dyDescent="0.15">
      <c r="A421" s="45"/>
      <c r="B421" s="45"/>
      <c r="C421" s="82"/>
      <c r="D421" s="45"/>
      <c r="E421" s="45"/>
      <c r="F421" s="45"/>
      <c r="G421" s="45"/>
      <c r="H421" s="45"/>
      <c r="I421" s="45"/>
      <c r="J421" s="45"/>
      <c r="K421" s="45"/>
      <c r="L421" s="45"/>
      <c r="M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row>
    <row r="422" spans="1:45" ht="12.75" customHeight="1" x14ac:dyDescent="0.15">
      <c r="A422" s="45"/>
      <c r="B422" s="45"/>
      <c r="C422" s="82"/>
      <c r="D422" s="45"/>
      <c r="E422" s="45"/>
      <c r="F422" s="45"/>
      <c r="G422" s="45"/>
      <c r="H422" s="45"/>
      <c r="I422" s="45"/>
      <c r="J422" s="45"/>
      <c r="K422" s="45"/>
      <c r="L422" s="45"/>
      <c r="M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row>
    <row r="423" spans="1:45" ht="12.75" customHeight="1" x14ac:dyDescent="0.15">
      <c r="A423" s="45"/>
      <c r="B423" s="45"/>
      <c r="C423" s="82"/>
      <c r="D423" s="45"/>
      <c r="E423" s="45"/>
      <c r="F423" s="45"/>
      <c r="G423" s="45"/>
      <c r="H423" s="45"/>
      <c r="I423" s="45"/>
      <c r="J423" s="45"/>
      <c r="K423" s="45"/>
      <c r="L423" s="45"/>
      <c r="M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row>
    <row r="424" spans="1:45" ht="12.75" customHeight="1" x14ac:dyDescent="0.15">
      <c r="A424" s="45"/>
      <c r="B424" s="45"/>
      <c r="C424" s="82"/>
      <c r="D424" s="45"/>
      <c r="E424" s="45"/>
      <c r="F424" s="45"/>
      <c r="G424" s="45"/>
      <c r="H424" s="45"/>
      <c r="I424" s="45"/>
      <c r="J424" s="45"/>
      <c r="K424" s="45"/>
      <c r="L424" s="45"/>
      <c r="M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row>
    <row r="425" spans="1:45" ht="12.75" customHeight="1" x14ac:dyDescent="0.15">
      <c r="A425" s="45"/>
      <c r="B425" s="45"/>
      <c r="C425" s="82"/>
      <c r="D425" s="45"/>
      <c r="E425" s="45"/>
      <c r="F425" s="45"/>
      <c r="G425" s="45"/>
      <c r="H425" s="45"/>
      <c r="I425" s="45"/>
      <c r="J425" s="45"/>
      <c r="K425" s="45"/>
      <c r="L425" s="45"/>
      <c r="M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row>
    <row r="426" spans="1:45" ht="12.75" customHeight="1" x14ac:dyDescent="0.15">
      <c r="A426" s="45"/>
      <c r="B426" s="45"/>
      <c r="C426" s="82"/>
      <c r="D426" s="45"/>
      <c r="E426" s="45"/>
      <c r="F426" s="45"/>
      <c r="G426" s="45"/>
      <c r="H426" s="45"/>
      <c r="I426" s="45"/>
      <c r="J426" s="45"/>
      <c r="K426" s="45"/>
      <c r="L426" s="45"/>
      <c r="M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row>
    <row r="427" spans="1:45" ht="12.75" customHeight="1" x14ac:dyDescent="0.15">
      <c r="A427" s="45"/>
      <c r="B427" s="45"/>
      <c r="C427" s="82"/>
      <c r="D427" s="45"/>
      <c r="E427" s="45"/>
      <c r="F427" s="45"/>
      <c r="G427" s="45"/>
      <c r="H427" s="45"/>
      <c r="I427" s="45"/>
      <c r="J427" s="45"/>
      <c r="K427" s="45"/>
      <c r="L427" s="45"/>
      <c r="M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row>
    <row r="428" spans="1:45" ht="12.75" customHeight="1" x14ac:dyDescent="0.15">
      <c r="A428" s="45"/>
      <c r="B428" s="45"/>
      <c r="C428" s="82"/>
      <c r="D428" s="45"/>
      <c r="E428" s="45"/>
      <c r="F428" s="45"/>
      <c r="G428" s="45"/>
      <c r="H428" s="45"/>
      <c r="I428" s="45"/>
      <c r="J428" s="45"/>
      <c r="K428" s="45"/>
      <c r="L428" s="45"/>
      <c r="M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row>
    <row r="429" spans="1:45" ht="12.75" customHeight="1" x14ac:dyDescent="0.15">
      <c r="A429" s="45"/>
      <c r="B429" s="45"/>
      <c r="C429" s="82"/>
      <c r="D429" s="45"/>
      <c r="E429" s="45"/>
      <c r="F429" s="45"/>
      <c r="G429" s="45"/>
      <c r="H429" s="45"/>
      <c r="I429" s="45"/>
      <c r="J429" s="45"/>
      <c r="K429" s="45"/>
      <c r="L429" s="45"/>
      <c r="M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row>
    <row r="430" spans="1:45" ht="12.75" customHeight="1" x14ac:dyDescent="0.15">
      <c r="A430" s="45"/>
      <c r="B430" s="45"/>
      <c r="C430" s="82"/>
      <c r="D430" s="45"/>
      <c r="E430" s="45"/>
      <c r="F430" s="45"/>
      <c r="G430" s="45"/>
      <c r="H430" s="45"/>
      <c r="I430" s="45"/>
      <c r="J430" s="45"/>
      <c r="K430" s="45"/>
      <c r="L430" s="45"/>
      <c r="M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row>
    <row r="431" spans="1:45" ht="12.75" customHeight="1" x14ac:dyDescent="0.15">
      <c r="A431" s="45"/>
      <c r="B431" s="45"/>
      <c r="C431" s="82"/>
      <c r="D431" s="45"/>
      <c r="E431" s="45"/>
      <c r="F431" s="45"/>
      <c r="G431" s="45"/>
      <c r="H431" s="45"/>
      <c r="I431" s="45"/>
      <c r="J431" s="45"/>
      <c r="K431" s="45"/>
      <c r="L431" s="45"/>
      <c r="M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row>
    <row r="432" spans="1:45" ht="12.75" customHeight="1" x14ac:dyDescent="0.15">
      <c r="A432" s="45"/>
      <c r="B432" s="45"/>
      <c r="C432" s="82"/>
      <c r="D432" s="45"/>
      <c r="E432" s="45"/>
      <c r="F432" s="45"/>
      <c r="G432" s="45"/>
      <c r="H432" s="45"/>
      <c r="I432" s="45"/>
      <c r="J432" s="45"/>
      <c r="K432" s="45"/>
      <c r="L432" s="45"/>
      <c r="M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row>
    <row r="433" spans="1:45" ht="12.75" customHeight="1" x14ac:dyDescent="0.15">
      <c r="A433" s="45"/>
      <c r="B433" s="45"/>
      <c r="C433" s="82"/>
      <c r="D433" s="45"/>
      <c r="E433" s="45"/>
      <c r="F433" s="45"/>
      <c r="G433" s="45"/>
      <c r="H433" s="45"/>
      <c r="I433" s="45"/>
      <c r="J433" s="45"/>
      <c r="K433" s="45"/>
      <c r="L433" s="45"/>
      <c r="M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row>
    <row r="434" spans="1:45" ht="12.75" customHeight="1" x14ac:dyDescent="0.15">
      <c r="A434" s="45"/>
      <c r="B434" s="45"/>
      <c r="C434" s="82"/>
      <c r="D434" s="45"/>
      <c r="E434" s="45"/>
      <c r="F434" s="45"/>
      <c r="G434" s="45"/>
      <c r="H434" s="45"/>
      <c r="I434" s="45"/>
      <c r="J434" s="45"/>
      <c r="K434" s="45"/>
      <c r="L434" s="45"/>
      <c r="M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row>
    <row r="435" spans="1:45" ht="12.75" customHeight="1" x14ac:dyDescent="0.15">
      <c r="A435" s="45"/>
      <c r="B435" s="45"/>
      <c r="C435" s="82"/>
      <c r="D435" s="45"/>
      <c r="E435" s="45"/>
      <c r="F435" s="45"/>
      <c r="G435" s="45"/>
      <c r="H435" s="45"/>
      <c r="I435" s="45"/>
      <c r="J435" s="45"/>
      <c r="K435" s="45"/>
      <c r="L435" s="45"/>
      <c r="M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row>
    <row r="436" spans="1:45" ht="12.75" customHeight="1" x14ac:dyDescent="0.15">
      <c r="A436" s="45"/>
      <c r="B436" s="45"/>
      <c r="C436" s="82"/>
      <c r="D436" s="45"/>
      <c r="E436" s="45"/>
      <c r="F436" s="45"/>
      <c r="G436" s="45"/>
      <c r="H436" s="45"/>
      <c r="I436" s="45"/>
      <c r="J436" s="45"/>
      <c r="K436" s="45"/>
      <c r="L436" s="45"/>
      <c r="M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row>
    <row r="437" spans="1:45" ht="12.75" customHeight="1" x14ac:dyDescent="0.15">
      <c r="A437" s="45"/>
      <c r="B437" s="45"/>
      <c r="C437" s="82"/>
      <c r="D437" s="45"/>
      <c r="E437" s="45"/>
      <c r="F437" s="45"/>
      <c r="G437" s="45"/>
      <c r="H437" s="45"/>
      <c r="I437" s="45"/>
      <c r="J437" s="45"/>
      <c r="K437" s="45"/>
      <c r="L437" s="45"/>
      <c r="M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row>
    <row r="438" spans="1:45" ht="12.75" customHeight="1" x14ac:dyDescent="0.15">
      <c r="A438" s="45"/>
      <c r="B438" s="45"/>
      <c r="C438" s="82"/>
      <c r="D438" s="45"/>
      <c r="E438" s="45"/>
      <c r="F438" s="45"/>
      <c r="G438" s="45"/>
      <c r="H438" s="45"/>
      <c r="I438" s="45"/>
      <c r="J438" s="45"/>
      <c r="K438" s="45"/>
      <c r="L438" s="45"/>
      <c r="M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row>
    <row r="439" spans="1:45" ht="12.75" customHeight="1" x14ac:dyDescent="0.15">
      <c r="A439" s="45"/>
      <c r="B439" s="45"/>
      <c r="C439" s="82"/>
      <c r="D439" s="45"/>
      <c r="E439" s="45"/>
      <c r="F439" s="45"/>
      <c r="G439" s="45"/>
      <c r="H439" s="45"/>
      <c r="I439" s="45"/>
      <c r="J439" s="45"/>
      <c r="K439" s="45"/>
      <c r="L439" s="45"/>
      <c r="M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row>
    <row r="440" spans="1:45" ht="12.75" customHeight="1" x14ac:dyDescent="0.15">
      <c r="A440" s="45"/>
      <c r="B440" s="45"/>
      <c r="C440" s="82"/>
      <c r="D440" s="45"/>
      <c r="E440" s="45"/>
      <c r="F440" s="45"/>
      <c r="G440" s="45"/>
      <c r="H440" s="45"/>
      <c r="I440" s="45"/>
      <c r="J440" s="45"/>
      <c r="K440" s="45"/>
      <c r="L440" s="45"/>
      <c r="M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row>
    <row r="441" spans="1:45" ht="12.75" customHeight="1" x14ac:dyDescent="0.15">
      <c r="A441" s="45"/>
      <c r="B441" s="45"/>
      <c r="C441" s="82"/>
      <c r="D441" s="45"/>
      <c r="E441" s="45"/>
      <c r="F441" s="45"/>
      <c r="G441" s="45"/>
      <c r="H441" s="45"/>
      <c r="I441" s="45"/>
      <c r="J441" s="45"/>
      <c r="K441" s="45"/>
      <c r="L441" s="45"/>
      <c r="M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row>
    <row r="442" spans="1:45" ht="12.75" customHeight="1" x14ac:dyDescent="0.15">
      <c r="A442" s="45"/>
      <c r="B442" s="45"/>
      <c r="C442" s="82"/>
      <c r="D442" s="45"/>
      <c r="E442" s="45"/>
      <c r="F442" s="45"/>
      <c r="G442" s="45"/>
      <c r="H442" s="45"/>
      <c r="I442" s="45"/>
      <c r="J442" s="45"/>
      <c r="K442" s="45"/>
      <c r="L442" s="45"/>
      <c r="M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row>
    <row r="443" spans="1:45" ht="12.75" customHeight="1" x14ac:dyDescent="0.15">
      <c r="A443" s="45"/>
      <c r="B443" s="45"/>
      <c r="C443" s="82"/>
      <c r="D443" s="45"/>
      <c r="E443" s="45"/>
      <c r="F443" s="45"/>
      <c r="G443" s="45"/>
      <c r="H443" s="45"/>
      <c r="I443" s="45"/>
      <c r="J443" s="45"/>
      <c r="K443" s="45"/>
      <c r="L443" s="45"/>
      <c r="M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row>
    <row r="444" spans="1:45" ht="12.75" customHeight="1" x14ac:dyDescent="0.15">
      <c r="A444" s="45"/>
      <c r="B444" s="45"/>
      <c r="C444" s="82"/>
      <c r="D444" s="45"/>
      <c r="E444" s="45"/>
      <c r="F444" s="45"/>
      <c r="G444" s="45"/>
      <c r="H444" s="45"/>
      <c r="I444" s="45"/>
      <c r="J444" s="45"/>
      <c r="K444" s="45"/>
      <c r="L444" s="45"/>
      <c r="M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row>
    <row r="445" spans="1:45" ht="12.75" customHeight="1" x14ac:dyDescent="0.15">
      <c r="A445" s="45"/>
      <c r="B445" s="45"/>
      <c r="C445" s="82"/>
      <c r="D445" s="45"/>
      <c r="E445" s="45"/>
      <c r="F445" s="45"/>
      <c r="G445" s="45"/>
      <c r="H445" s="45"/>
      <c r="I445" s="45"/>
      <c r="J445" s="45"/>
      <c r="K445" s="45"/>
      <c r="L445" s="45"/>
      <c r="M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row>
    <row r="446" spans="1:45" ht="12.75" customHeight="1" x14ac:dyDescent="0.15">
      <c r="A446" s="45"/>
      <c r="B446" s="45"/>
      <c r="C446" s="82"/>
      <c r="D446" s="45"/>
      <c r="E446" s="45"/>
      <c r="F446" s="45"/>
      <c r="G446" s="45"/>
      <c r="H446" s="45"/>
      <c r="I446" s="45"/>
      <c r="J446" s="45"/>
      <c r="K446" s="45"/>
      <c r="L446" s="45"/>
      <c r="M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row>
    <row r="447" spans="1:45" ht="12.75" customHeight="1" x14ac:dyDescent="0.15">
      <c r="A447" s="45"/>
      <c r="B447" s="45"/>
      <c r="C447" s="82"/>
      <c r="D447" s="45"/>
      <c r="E447" s="45"/>
      <c r="F447" s="45"/>
      <c r="G447" s="45"/>
      <c r="H447" s="45"/>
      <c r="I447" s="45"/>
      <c r="J447" s="45"/>
      <c r="K447" s="45"/>
      <c r="L447" s="45"/>
      <c r="M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row>
    <row r="448" spans="1:45" ht="12.75" customHeight="1" x14ac:dyDescent="0.15">
      <c r="A448" s="45"/>
      <c r="B448" s="45"/>
      <c r="C448" s="82"/>
      <c r="D448" s="45"/>
      <c r="E448" s="45"/>
      <c r="F448" s="45"/>
      <c r="G448" s="45"/>
      <c r="H448" s="45"/>
      <c r="I448" s="45"/>
      <c r="J448" s="45"/>
      <c r="K448" s="45"/>
      <c r="L448" s="45"/>
      <c r="M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row>
    <row r="449" spans="1:45" ht="12.75" customHeight="1" x14ac:dyDescent="0.15">
      <c r="A449" s="45"/>
      <c r="B449" s="45"/>
      <c r="C449" s="82"/>
      <c r="D449" s="45"/>
      <c r="E449" s="45"/>
      <c r="F449" s="45"/>
      <c r="G449" s="45"/>
      <c r="H449" s="45"/>
      <c r="I449" s="45"/>
      <c r="J449" s="45"/>
      <c r="K449" s="45"/>
      <c r="L449" s="45"/>
      <c r="M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row>
    <row r="450" spans="1:45" ht="12.75" customHeight="1" x14ac:dyDescent="0.15">
      <c r="A450" s="45"/>
      <c r="B450" s="45"/>
      <c r="C450" s="82"/>
      <c r="D450" s="45"/>
      <c r="E450" s="45"/>
      <c r="F450" s="45"/>
      <c r="G450" s="45"/>
      <c r="H450" s="45"/>
      <c r="I450" s="45"/>
      <c r="J450" s="45"/>
      <c r="K450" s="45"/>
      <c r="L450" s="45"/>
      <c r="M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row>
    <row r="451" spans="1:45" ht="12.75" customHeight="1" x14ac:dyDescent="0.15">
      <c r="A451" s="45"/>
      <c r="B451" s="45"/>
      <c r="C451" s="82"/>
      <c r="D451" s="45"/>
      <c r="E451" s="45"/>
      <c r="F451" s="45"/>
      <c r="G451" s="45"/>
      <c r="H451" s="45"/>
      <c r="I451" s="45"/>
      <c r="J451" s="45"/>
      <c r="K451" s="45"/>
      <c r="L451" s="45"/>
      <c r="M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row>
    <row r="452" spans="1:45" ht="12.75" customHeight="1" x14ac:dyDescent="0.15">
      <c r="A452" s="45"/>
      <c r="B452" s="45"/>
      <c r="C452" s="82"/>
      <c r="D452" s="45"/>
      <c r="E452" s="45"/>
      <c r="F452" s="45"/>
      <c r="G452" s="45"/>
      <c r="H452" s="45"/>
      <c r="I452" s="45"/>
      <c r="J452" s="45"/>
      <c r="K452" s="45"/>
      <c r="L452" s="45"/>
      <c r="M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row>
    <row r="453" spans="1:45" ht="12.75" customHeight="1" x14ac:dyDescent="0.15">
      <c r="A453" s="45"/>
      <c r="B453" s="45"/>
      <c r="C453" s="82"/>
      <c r="D453" s="45"/>
      <c r="E453" s="45"/>
      <c r="F453" s="45"/>
      <c r="G453" s="45"/>
      <c r="H453" s="45"/>
      <c r="I453" s="45"/>
      <c r="J453" s="45"/>
      <c r="K453" s="45"/>
      <c r="L453" s="45"/>
      <c r="M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row>
    <row r="454" spans="1:45" ht="12.75" customHeight="1" x14ac:dyDescent="0.15">
      <c r="A454" s="45"/>
      <c r="B454" s="45"/>
      <c r="C454" s="82"/>
      <c r="D454" s="45"/>
      <c r="E454" s="45"/>
      <c r="F454" s="45"/>
      <c r="G454" s="45"/>
      <c r="H454" s="45"/>
      <c r="I454" s="45"/>
      <c r="J454" s="45"/>
      <c r="K454" s="45"/>
      <c r="L454" s="45"/>
      <c r="M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row>
    <row r="455" spans="1:45" ht="12.75" customHeight="1" x14ac:dyDescent="0.15">
      <c r="A455" s="45"/>
      <c r="B455" s="45"/>
      <c r="C455" s="82"/>
      <c r="D455" s="45"/>
      <c r="E455" s="45"/>
      <c r="F455" s="45"/>
      <c r="G455" s="45"/>
      <c r="H455" s="45"/>
      <c r="I455" s="45"/>
      <c r="J455" s="45"/>
      <c r="K455" s="45"/>
      <c r="L455" s="45"/>
      <c r="M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row>
    <row r="456" spans="1:45" ht="12.75" customHeight="1" x14ac:dyDescent="0.15">
      <c r="A456" s="45"/>
      <c r="B456" s="45"/>
      <c r="C456" s="82"/>
      <c r="D456" s="45"/>
      <c r="E456" s="45"/>
      <c r="F456" s="45"/>
      <c r="G456" s="45"/>
      <c r="H456" s="45"/>
      <c r="I456" s="45"/>
      <c r="J456" s="45"/>
      <c r="K456" s="45"/>
      <c r="L456" s="45"/>
      <c r="M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row>
    <row r="457" spans="1:45" ht="12.75" customHeight="1" x14ac:dyDescent="0.15">
      <c r="A457" s="45"/>
      <c r="B457" s="45"/>
      <c r="C457" s="82"/>
      <c r="D457" s="45"/>
      <c r="E457" s="45"/>
      <c r="F457" s="45"/>
      <c r="G457" s="45"/>
      <c r="H457" s="45"/>
      <c r="I457" s="45"/>
      <c r="J457" s="45"/>
      <c r="K457" s="45"/>
      <c r="L457" s="45"/>
      <c r="M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row>
    <row r="458" spans="1:45" ht="12.75" customHeight="1" x14ac:dyDescent="0.15">
      <c r="A458" s="45"/>
      <c r="B458" s="45"/>
      <c r="C458" s="82"/>
      <c r="D458" s="45"/>
      <c r="E458" s="45"/>
      <c r="F458" s="45"/>
      <c r="G458" s="45"/>
      <c r="H458" s="45"/>
      <c r="I458" s="45"/>
      <c r="J458" s="45"/>
      <c r="K458" s="45"/>
      <c r="L458" s="45"/>
      <c r="M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row>
    <row r="459" spans="1:45" ht="12.75" customHeight="1" x14ac:dyDescent="0.15">
      <c r="A459" s="45"/>
      <c r="B459" s="45"/>
      <c r="C459" s="82"/>
      <c r="D459" s="45"/>
      <c r="E459" s="45"/>
      <c r="F459" s="45"/>
      <c r="G459" s="45"/>
      <c r="H459" s="45"/>
      <c r="I459" s="45"/>
      <c r="J459" s="45"/>
      <c r="K459" s="45"/>
      <c r="L459" s="45"/>
      <c r="M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row>
    <row r="460" spans="1:45" ht="12.75" customHeight="1" x14ac:dyDescent="0.15">
      <c r="A460" s="45"/>
      <c r="B460" s="45"/>
      <c r="C460" s="82"/>
      <c r="D460" s="45"/>
      <c r="E460" s="45"/>
      <c r="F460" s="45"/>
      <c r="G460" s="45"/>
      <c r="H460" s="45"/>
      <c r="I460" s="45"/>
      <c r="J460" s="45"/>
      <c r="K460" s="45"/>
      <c r="L460" s="45"/>
      <c r="M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row>
    <row r="461" spans="1:45" ht="12.75" customHeight="1" x14ac:dyDescent="0.15">
      <c r="A461" s="45"/>
      <c r="B461" s="45"/>
      <c r="C461" s="82"/>
      <c r="D461" s="45"/>
      <c r="E461" s="45"/>
      <c r="F461" s="45"/>
      <c r="G461" s="45"/>
      <c r="H461" s="45"/>
      <c r="I461" s="45"/>
      <c r="J461" s="45"/>
      <c r="K461" s="45"/>
      <c r="L461" s="45"/>
      <c r="M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row>
    <row r="462" spans="1:45" ht="12.75" customHeight="1" x14ac:dyDescent="0.15">
      <c r="A462" s="45"/>
      <c r="B462" s="45"/>
      <c r="C462" s="82"/>
      <c r="D462" s="45"/>
      <c r="E462" s="45"/>
      <c r="F462" s="45"/>
      <c r="G462" s="45"/>
      <c r="H462" s="45"/>
      <c r="I462" s="45"/>
      <c r="J462" s="45"/>
      <c r="K462" s="45"/>
      <c r="L462" s="45"/>
      <c r="M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row>
    <row r="463" spans="1:45" ht="12.75" customHeight="1" x14ac:dyDescent="0.15">
      <c r="A463" s="45"/>
      <c r="B463" s="45"/>
      <c r="C463" s="82"/>
      <c r="D463" s="45"/>
      <c r="E463" s="45"/>
      <c r="F463" s="45"/>
      <c r="G463" s="45"/>
      <c r="H463" s="45"/>
      <c r="I463" s="45"/>
      <c r="J463" s="45"/>
      <c r="K463" s="45"/>
      <c r="L463" s="45"/>
      <c r="M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row>
    <row r="464" spans="1:45" ht="12.75" customHeight="1" x14ac:dyDescent="0.15">
      <c r="A464" s="45"/>
      <c r="B464" s="45"/>
      <c r="C464" s="82"/>
      <c r="D464" s="45"/>
      <c r="E464" s="45"/>
      <c r="F464" s="45"/>
      <c r="G464" s="45"/>
      <c r="H464" s="45"/>
      <c r="I464" s="45"/>
      <c r="J464" s="45"/>
      <c r="K464" s="45"/>
      <c r="L464" s="45"/>
      <c r="M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row>
    <row r="465" spans="1:45" ht="12.75" customHeight="1" x14ac:dyDescent="0.15">
      <c r="A465" s="45"/>
      <c r="B465" s="45"/>
      <c r="C465" s="82"/>
      <c r="D465" s="45"/>
      <c r="E465" s="45"/>
      <c r="F465" s="45"/>
      <c r="G465" s="45"/>
      <c r="H465" s="45"/>
      <c r="I465" s="45"/>
      <c r="J465" s="45"/>
      <c r="K465" s="45"/>
      <c r="L465" s="45"/>
      <c r="M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row>
    <row r="466" spans="1:45" ht="12.75" customHeight="1" x14ac:dyDescent="0.15">
      <c r="A466" s="45"/>
      <c r="B466" s="45"/>
      <c r="C466" s="82"/>
      <c r="D466" s="45"/>
      <c r="E466" s="45"/>
      <c r="F466" s="45"/>
      <c r="G466" s="45"/>
      <c r="H466" s="45"/>
      <c r="I466" s="45"/>
      <c r="J466" s="45"/>
      <c r="K466" s="45"/>
      <c r="L466" s="45"/>
      <c r="M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row>
    <row r="467" spans="1:45" ht="12.75" customHeight="1" x14ac:dyDescent="0.15">
      <c r="A467" s="45"/>
      <c r="B467" s="45"/>
      <c r="C467" s="82"/>
      <c r="D467" s="45"/>
      <c r="E467" s="45"/>
      <c r="F467" s="45"/>
      <c r="G467" s="45"/>
      <c r="H467" s="45"/>
      <c r="I467" s="45"/>
      <c r="J467" s="45"/>
      <c r="K467" s="45"/>
      <c r="L467" s="45"/>
      <c r="M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row>
    <row r="468" spans="1:45" ht="12.75" customHeight="1" x14ac:dyDescent="0.15">
      <c r="A468" s="45"/>
      <c r="B468" s="45"/>
      <c r="C468" s="82"/>
      <c r="D468" s="45"/>
      <c r="E468" s="45"/>
      <c r="F468" s="45"/>
      <c r="G468" s="45"/>
      <c r="H468" s="45"/>
      <c r="I468" s="45"/>
      <c r="J468" s="45"/>
      <c r="K468" s="45"/>
      <c r="L468" s="45"/>
      <c r="M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row>
    <row r="469" spans="1:45" ht="12.75" customHeight="1" x14ac:dyDescent="0.15">
      <c r="A469" s="45"/>
      <c r="B469" s="45"/>
      <c r="C469" s="82"/>
      <c r="D469" s="45"/>
      <c r="E469" s="45"/>
      <c r="F469" s="45"/>
      <c r="G469" s="45"/>
      <c r="H469" s="45"/>
      <c r="I469" s="45"/>
      <c r="J469" s="45"/>
      <c r="K469" s="45"/>
      <c r="L469" s="45"/>
      <c r="M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row>
    <row r="470" spans="1:45" ht="12.75" customHeight="1" x14ac:dyDescent="0.15">
      <c r="A470" s="45"/>
      <c r="B470" s="45"/>
      <c r="C470" s="82"/>
      <c r="D470" s="45"/>
      <c r="E470" s="45"/>
      <c r="F470" s="45"/>
      <c r="G470" s="45"/>
      <c r="H470" s="45"/>
      <c r="I470" s="45"/>
      <c r="J470" s="45"/>
      <c r="K470" s="45"/>
      <c r="L470" s="45"/>
      <c r="M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row>
    <row r="471" spans="1:45" ht="12.75" customHeight="1" x14ac:dyDescent="0.15">
      <c r="A471" s="45"/>
      <c r="B471" s="45"/>
      <c r="C471" s="82"/>
      <c r="D471" s="45"/>
      <c r="E471" s="45"/>
      <c r="F471" s="45"/>
      <c r="G471" s="45"/>
      <c r="H471" s="45"/>
      <c r="I471" s="45"/>
      <c r="J471" s="45"/>
      <c r="K471" s="45"/>
      <c r="L471" s="45"/>
      <c r="M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row>
    <row r="472" spans="1:45" ht="12.75" customHeight="1" x14ac:dyDescent="0.15">
      <c r="A472" s="45"/>
      <c r="B472" s="45"/>
      <c r="C472" s="82"/>
      <c r="D472" s="45"/>
      <c r="E472" s="45"/>
      <c r="F472" s="45"/>
      <c r="G472" s="45"/>
      <c r="H472" s="45"/>
      <c r="I472" s="45"/>
      <c r="J472" s="45"/>
      <c r="K472" s="45"/>
      <c r="L472" s="45"/>
      <c r="M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row>
    <row r="473" spans="1:45" ht="12.75" customHeight="1" x14ac:dyDescent="0.15">
      <c r="A473" s="45"/>
      <c r="B473" s="45"/>
      <c r="C473" s="82"/>
      <c r="D473" s="45"/>
      <c r="E473" s="45"/>
      <c r="F473" s="45"/>
      <c r="G473" s="45"/>
      <c r="H473" s="45"/>
      <c r="I473" s="45"/>
      <c r="J473" s="45"/>
      <c r="K473" s="45"/>
      <c r="L473" s="45"/>
      <c r="M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row>
    <row r="474" spans="1:45" ht="12.75" customHeight="1" x14ac:dyDescent="0.15">
      <c r="A474" s="45"/>
      <c r="B474" s="45"/>
      <c r="C474" s="82"/>
      <c r="D474" s="45"/>
      <c r="E474" s="45"/>
      <c r="F474" s="45"/>
      <c r="G474" s="45"/>
      <c r="H474" s="45"/>
      <c r="I474" s="45"/>
      <c r="J474" s="45"/>
      <c r="K474" s="45"/>
      <c r="L474" s="45"/>
      <c r="M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row>
    <row r="475" spans="1:45" ht="12.75" customHeight="1" x14ac:dyDescent="0.15">
      <c r="A475" s="45"/>
      <c r="B475" s="45"/>
      <c r="C475" s="82"/>
      <c r="D475" s="45"/>
      <c r="E475" s="45"/>
      <c r="F475" s="45"/>
      <c r="G475" s="45"/>
      <c r="H475" s="45"/>
      <c r="I475" s="45"/>
      <c r="J475" s="45"/>
      <c r="K475" s="45"/>
      <c r="L475" s="45"/>
      <c r="M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row>
    <row r="476" spans="1:45" ht="12.75" customHeight="1" x14ac:dyDescent="0.15">
      <c r="A476" s="45"/>
      <c r="B476" s="45"/>
      <c r="C476" s="82"/>
      <c r="D476" s="45"/>
      <c r="E476" s="45"/>
      <c r="F476" s="45"/>
      <c r="G476" s="45"/>
      <c r="H476" s="45"/>
      <c r="I476" s="45"/>
      <c r="J476" s="45"/>
      <c r="K476" s="45"/>
      <c r="L476" s="45"/>
      <c r="M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row>
    <row r="477" spans="1:45" ht="12.75" customHeight="1" x14ac:dyDescent="0.15">
      <c r="A477" s="45"/>
      <c r="B477" s="45"/>
      <c r="C477" s="82"/>
      <c r="D477" s="45"/>
      <c r="E477" s="45"/>
      <c r="F477" s="45"/>
      <c r="G477" s="45"/>
      <c r="H477" s="45"/>
      <c r="I477" s="45"/>
      <c r="J477" s="45"/>
      <c r="K477" s="45"/>
      <c r="L477" s="45"/>
      <c r="M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row>
    <row r="478" spans="1:45" ht="12.75" customHeight="1" x14ac:dyDescent="0.15">
      <c r="A478" s="45"/>
      <c r="B478" s="45"/>
      <c r="C478" s="82"/>
      <c r="D478" s="45"/>
      <c r="E478" s="45"/>
      <c r="F478" s="45"/>
      <c r="G478" s="45"/>
      <c r="H478" s="45"/>
      <c r="I478" s="45"/>
      <c r="J478" s="45"/>
      <c r="K478" s="45"/>
      <c r="L478" s="45"/>
      <c r="M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row>
    <row r="479" spans="1:45" ht="12.75" customHeight="1" x14ac:dyDescent="0.15">
      <c r="A479" s="45"/>
      <c r="B479" s="45"/>
      <c r="C479" s="82"/>
      <c r="D479" s="45"/>
      <c r="E479" s="45"/>
      <c r="F479" s="45"/>
      <c r="G479" s="45"/>
      <c r="H479" s="45"/>
      <c r="I479" s="45"/>
      <c r="J479" s="45"/>
      <c r="K479" s="45"/>
      <c r="L479" s="45"/>
      <c r="M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row>
    <row r="480" spans="1:45" ht="12.75" customHeight="1" x14ac:dyDescent="0.15">
      <c r="A480" s="45"/>
      <c r="B480" s="45"/>
      <c r="C480" s="82"/>
      <c r="D480" s="45"/>
      <c r="E480" s="45"/>
      <c r="F480" s="45"/>
      <c r="G480" s="45"/>
      <c r="H480" s="45"/>
      <c r="I480" s="45"/>
      <c r="J480" s="45"/>
      <c r="K480" s="45"/>
      <c r="L480" s="45"/>
      <c r="M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row>
    <row r="481" spans="1:45" ht="12.75" customHeight="1" x14ac:dyDescent="0.15">
      <c r="A481" s="45"/>
      <c r="B481" s="45"/>
      <c r="C481" s="82"/>
      <c r="D481" s="45"/>
      <c r="E481" s="45"/>
      <c r="F481" s="45"/>
      <c r="G481" s="45"/>
      <c r="H481" s="45"/>
      <c r="I481" s="45"/>
      <c r="J481" s="45"/>
      <c r="K481" s="45"/>
      <c r="L481" s="45"/>
      <c r="M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row>
    <row r="482" spans="1:45" ht="12.75" customHeight="1" x14ac:dyDescent="0.15">
      <c r="A482" s="45"/>
      <c r="B482" s="45"/>
      <c r="C482" s="82"/>
      <c r="D482" s="45"/>
      <c r="E482" s="45"/>
      <c r="F482" s="45"/>
      <c r="G482" s="45"/>
      <c r="H482" s="45"/>
      <c r="I482" s="45"/>
      <c r="J482" s="45"/>
      <c r="K482" s="45"/>
      <c r="L482" s="45"/>
      <c r="M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row>
    <row r="483" spans="1:45" ht="12.75" customHeight="1" x14ac:dyDescent="0.15">
      <c r="A483" s="45"/>
      <c r="B483" s="45"/>
      <c r="C483" s="82"/>
      <c r="D483" s="45"/>
      <c r="E483" s="45"/>
      <c r="F483" s="45"/>
      <c r="G483" s="45"/>
      <c r="H483" s="45"/>
      <c r="I483" s="45"/>
      <c r="J483" s="45"/>
      <c r="K483" s="45"/>
      <c r="L483" s="45"/>
      <c r="M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row>
    <row r="484" spans="1:45" ht="12.75" customHeight="1" x14ac:dyDescent="0.15">
      <c r="A484" s="45"/>
      <c r="B484" s="45"/>
      <c r="C484" s="82"/>
      <c r="D484" s="45"/>
      <c r="E484" s="45"/>
      <c r="F484" s="45"/>
      <c r="G484" s="45"/>
      <c r="H484" s="45"/>
      <c r="I484" s="45"/>
      <c r="J484" s="45"/>
      <c r="K484" s="45"/>
      <c r="L484" s="45"/>
      <c r="M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row>
    <row r="485" spans="1:45" ht="12.75" customHeight="1" x14ac:dyDescent="0.15">
      <c r="A485" s="45"/>
      <c r="B485" s="45"/>
      <c r="C485" s="82"/>
      <c r="D485" s="45"/>
      <c r="E485" s="45"/>
      <c r="F485" s="45"/>
      <c r="G485" s="45"/>
      <c r="H485" s="45"/>
      <c r="I485" s="45"/>
      <c r="J485" s="45"/>
      <c r="K485" s="45"/>
      <c r="L485" s="45"/>
      <c r="M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row>
    <row r="486" spans="1:45" ht="12.75" customHeight="1" x14ac:dyDescent="0.15">
      <c r="A486" s="45"/>
      <c r="B486" s="45"/>
      <c r="C486" s="82"/>
      <c r="D486" s="45"/>
      <c r="E486" s="45"/>
      <c r="F486" s="45"/>
      <c r="G486" s="45"/>
      <c r="H486" s="45"/>
      <c r="I486" s="45"/>
      <c r="J486" s="45"/>
      <c r="K486" s="45"/>
      <c r="L486" s="45"/>
      <c r="M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row>
    <row r="487" spans="1:45" ht="12.75" customHeight="1" x14ac:dyDescent="0.15">
      <c r="A487" s="45"/>
      <c r="B487" s="45"/>
      <c r="C487" s="82"/>
      <c r="D487" s="45"/>
      <c r="E487" s="45"/>
      <c r="F487" s="45"/>
      <c r="G487" s="45"/>
      <c r="H487" s="45"/>
      <c r="I487" s="45"/>
      <c r="J487" s="45"/>
      <c r="K487" s="45"/>
      <c r="L487" s="45"/>
      <c r="M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row>
    <row r="488" spans="1:45" ht="12.75" customHeight="1" x14ac:dyDescent="0.15">
      <c r="A488" s="45"/>
      <c r="B488" s="45"/>
      <c r="C488" s="82"/>
      <c r="D488" s="45"/>
      <c r="E488" s="45"/>
      <c r="F488" s="45"/>
      <c r="G488" s="45"/>
      <c r="H488" s="45"/>
      <c r="I488" s="45"/>
      <c r="J488" s="45"/>
      <c r="K488" s="45"/>
      <c r="L488" s="45"/>
      <c r="M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row>
    <row r="489" spans="1:45" ht="12.75" customHeight="1" x14ac:dyDescent="0.15">
      <c r="A489" s="45"/>
      <c r="B489" s="45"/>
      <c r="C489" s="82"/>
      <c r="D489" s="45"/>
      <c r="E489" s="45"/>
      <c r="F489" s="45"/>
      <c r="G489" s="45"/>
      <c r="H489" s="45"/>
      <c r="I489" s="45"/>
      <c r="J489" s="45"/>
      <c r="K489" s="45"/>
      <c r="L489" s="45"/>
      <c r="M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row>
    <row r="490" spans="1:45" ht="12.75" customHeight="1" x14ac:dyDescent="0.15">
      <c r="A490" s="45"/>
      <c r="B490" s="45"/>
      <c r="C490" s="82"/>
      <c r="D490" s="45"/>
      <c r="E490" s="45"/>
      <c r="F490" s="45"/>
      <c r="G490" s="45"/>
      <c r="H490" s="45"/>
      <c r="I490" s="45"/>
      <c r="J490" s="45"/>
      <c r="K490" s="45"/>
      <c r="L490" s="45"/>
      <c r="M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row>
    <row r="491" spans="1:45" ht="12.75" customHeight="1" x14ac:dyDescent="0.15">
      <c r="A491" s="45"/>
      <c r="B491" s="45"/>
      <c r="C491" s="82"/>
      <c r="D491" s="45"/>
      <c r="E491" s="45"/>
      <c r="F491" s="45"/>
      <c r="G491" s="45"/>
      <c r="H491" s="45"/>
      <c r="I491" s="45"/>
      <c r="J491" s="45"/>
      <c r="K491" s="45"/>
      <c r="L491" s="45"/>
      <c r="M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row>
    <row r="492" spans="1:45" ht="12.75" customHeight="1" x14ac:dyDescent="0.15">
      <c r="A492" s="45"/>
      <c r="B492" s="45"/>
      <c r="C492" s="82"/>
      <c r="D492" s="45"/>
      <c r="E492" s="45"/>
      <c r="F492" s="45"/>
      <c r="G492" s="45"/>
      <c r="H492" s="45"/>
      <c r="I492" s="45"/>
      <c r="J492" s="45"/>
      <c r="K492" s="45"/>
      <c r="L492" s="45"/>
      <c r="M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row>
    <row r="493" spans="1:45" ht="12.75" customHeight="1" x14ac:dyDescent="0.15">
      <c r="A493" s="45"/>
      <c r="B493" s="45"/>
      <c r="C493" s="82"/>
      <c r="D493" s="45"/>
      <c r="E493" s="45"/>
      <c r="F493" s="45"/>
      <c r="G493" s="45"/>
      <c r="H493" s="45"/>
      <c r="I493" s="45"/>
      <c r="J493" s="45"/>
      <c r="K493" s="45"/>
      <c r="L493" s="45"/>
      <c r="M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row>
    <row r="494" spans="1:45" ht="12.75" customHeight="1" x14ac:dyDescent="0.15">
      <c r="A494" s="45"/>
      <c r="B494" s="45"/>
      <c r="C494" s="82"/>
      <c r="D494" s="45"/>
      <c r="E494" s="45"/>
      <c r="F494" s="45"/>
      <c r="G494" s="45"/>
      <c r="H494" s="45"/>
      <c r="I494" s="45"/>
      <c r="J494" s="45"/>
      <c r="K494" s="45"/>
      <c r="L494" s="45"/>
      <c r="M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row>
    <row r="495" spans="1:45" ht="12.75" customHeight="1" x14ac:dyDescent="0.15">
      <c r="A495" s="45"/>
      <c r="B495" s="45"/>
      <c r="C495" s="82"/>
      <c r="D495" s="45"/>
      <c r="E495" s="45"/>
      <c r="F495" s="45"/>
      <c r="G495" s="45"/>
      <c r="H495" s="45"/>
      <c r="I495" s="45"/>
      <c r="J495" s="45"/>
      <c r="K495" s="45"/>
      <c r="L495" s="45"/>
      <c r="M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row>
    <row r="496" spans="1:45" ht="12.75" customHeight="1" x14ac:dyDescent="0.15">
      <c r="A496" s="45"/>
      <c r="B496" s="45"/>
      <c r="C496" s="82"/>
      <c r="D496" s="45"/>
      <c r="E496" s="45"/>
      <c r="F496" s="45"/>
      <c r="G496" s="45"/>
      <c r="H496" s="45"/>
      <c r="I496" s="45"/>
      <c r="J496" s="45"/>
      <c r="K496" s="45"/>
      <c r="L496" s="45"/>
      <c r="M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row>
    <row r="497" spans="1:45" ht="12.75" customHeight="1" x14ac:dyDescent="0.15">
      <c r="A497" s="45"/>
      <c r="B497" s="45"/>
      <c r="C497" s="82"/>
      <c r="D497" s="45"/>
      <c r="E497" s="45"/>
      <c r="F497" s="45"/>
      <c r="G497" s="45"/>
      <c r="H497" s="45"/>
      <c r="I497" s="45"/>
      <c r="J497" s="45"/>
      <c r="K497" s="45"/>
      <c r="L497" s="45"/>
      <c r="M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row>
    <row r="498" spans="1:45" ht="12.75" customHeight="1" x14ac:dyDescent="0.15">
      <c r="A498" s="45"/>
      <c r="B498" s="45"/>
      <c r="C498" s="82"/>
      <c r="D498" s="45"/>
      <c r="E498" s="45"/>
      <c r="F498" s="45"/>
      <c r="G498" s="45"/>
      <c r="H498" s="45"/>
      <c r="I498" s="45"/>
      <c r="J498" s="45"/>
      <c r="K498" s="45"/>
      <c r="L498" s="45"/>
      <c r="M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row>
    <row r="499" spans="1:45" ht="12.75" customHeight="1" x14ac:dyDescent="0.15">
      <c r="A499" s="45"/>
      <c r="B499" s="45"/>
      <c r="C499" s="82"/>
      <c r="D499" s="45"/>
      <c r="E499" s="45"/>
      <c r="F499" s="45"/>
      <c r="G499" s="45"/>
      <c r="H499" s="45"/>
      <c r="I499" s="45"/>
      <c r="J499" s="45"/>
      <c r="K499" s="45"/>
      <c r="L499" s="45"/>
      <c r="M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row>
    <row r="500" spans="1:45" ht="12.75" customHeight="1" x14ac:dyDescent="0.15">
      <c r="A500" s="45"/>
      <c r="B500" s="45"/>
      <c r="C500" s="82"/>
      <c r="D500" s="45"/>
      <c r="E500" s="45"/>
      <c r="F500" s="45"/>
      <c r="G500" s="45"/>
      <c r="H500" s="45"/>
      <c r="I500" s="45"/>
      <c r="J500" s="45"/>
      <c r="K500" s="45"/>
      <c r="L500" s="45"/>
      <c r="M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row>
    <row r="501" spans="1:45" ht="12.75" customHeight="1" x14ac:dyDescent="0.15">
      <c r="A501" s="45"/>
      <c r="B501" s="45"/>
      <c r="C501" s="82"/>
      <c r="D501" s="45"/>
      <c r="E501" s="45"/>
      <c r="F501" s="45"/>
      <c r="G501" s="45"/>
      <c r="H501" s="45"/>
      <c r="I501" s="45"/>
      <c r="J501" s="45"/>
      <c r="K501" s="45"/>
      <c r="L501" s="45"/>
      <c r="M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row>
    <row r="502" spans="1:45" ht="12.75" customHeight="1" x14ac:dyDescent="0.15">
      <c r="A502" s="45"/>
      <c r="B502" s="45"/>
      <c r="C502" s="82"/>
      <c r="D502" s="45"/>
      <c r="E502" s="45"/>
      <c r="F502" s="45"/>
      <c r="G502" s="45"/>
      <c r="H502" s="45"/>
      <c r="I502" s="45"/>
      <c r="J502" s="45"/>
      <c r="K502" s="45"/>
      <c r="L502" s="45"/>
      <c r="M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row>
    <row r="503" spans="1:45" ht="12.75" customHeight="1" x14ac:dyDescent="0.15">
      <c r="A503" s="45"/>
      <c r="B503" s="45"/>
      <c r="C503" s="82"/>
      <c r="D503" s="45"/>
      <c r="E503" s="45"/>
      <c r="F503" s="45"/>
      <c r="G503" s="45"/>
      <c r="H503" s="45"/>
      <c r="I503" s="45"/>
      <c r="J503" s="45"/>
      <c r="K503" s="45"/>
      <c r="L503" s="45"/>
      <c r="M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row>
    <row r="504" spans="1:45" ht="12.75" customHeight="1" x14ac:dyDescent="0.15">
      <c r="A504" s="45"/>
      <c r="B504" s="45"/>
      <c r="C504" s="82"/>
      <c r="D504" s="45"/>
      <c r="E504" s="45"/>
      <c r="F504" s="45"/>
      <c r="G504" s="45"/>
      <c r="H504" s="45"/>
      <c r="I504" s="45"/>
      <c r="J504" s="45"/>
      <c r="K504" s="45"/>
      <c r="L504" s="45"/>
      <c r="M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row>
    <row r="505" spans="1:45" ht="12.75" customHeight="1" x14ac:dyDescent="0.15">
      <c r="A505" s="45"/>
      <c r="B505" s="45"/>
      <c r="C505" s="82"/>
      <c r="D505" s="45"/>
      <c r="E505" s="45"/>
      <c r="F505" s="45"/>
      <c r="G505" s="45"/>
      <c r="H505" s="45"/>
      <c r="I505" s="45"/>
      <c r="J505" s="45"/>
      <c r="K505" s="45"/>
      <c r="L505" s="45"/>
      <c r="M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row>
    <row r="506" spans="1:45" ht="12.75" customHeight="1" x14ac:dyDescent="0.15">
      <c r="A506" s="45"/>
      <c r="B506" s="45"/>
      <c r="C506" s="82"/>
      <c r="D506" s="45"/>
      <c r="E506" s="45"/>
      <c r="F506" s="45"/>
      <c r="G506" s="45"/>
      <c r="H506" s="45"/>
      <c r="I506" s="45"/>
      <c r="J506" s="45"/>
      <c r="K506" s="45"/>
      <c r="L506" s="45"/>
      <c r="M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row>
    <row r="507" spans="1:45" ht="12.75" customHeight="1" x14ac:dyDescent="0.15">
      <c r="A507" s="45"/>
      <c r="B507" s="45"/>
      <c r="C507" s="82"/>
      <c r="D507" s="45"/>
      <c r="E507" s="45"/>
      <c r="F507" s="45"/>
      <c r="G507" s="45"/>
      <c r="H507" s="45"/>
      <c r="I507" s="45"/>
      <c r="J507" s="45"/>
      <c r="K507" s="45"/>
      <c r="L507" s="45"/>
      <c r="M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row>
    <row r="508" spans="1:45" ht="12.75" customHeight="1" x14ac:dyDescent="0.15">
      <c r="A508" s="45"/>
      <c r="B508" s="45"/>
      <c r="C508" s="82"/>
      <c r="D508" s="45"/>
      <c r="E508" s="45"/>
      <c r="F508" s="45"/>
      <c r="G508" s="45"/>
      <c r="H508" s="45"/>
      <c r="I508" s="45"/>
      <c r="J508" s="45"/>
      <c r="K508" s="45"/>
      <c r="L508" s="45"/>
      <c r="M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row>
    <row r="509" spans="1:45" ht="12.75" customHeight="1" x14ac:dyDescent="0.15">
      <c r="A509" s="45"/>
      <c r="B509" s="45"/>
      <c r="C509" s="82"/>
      <c r="D509" s="45"/>
      <c r="E509" s="45"/>
      <c r="F509" s="45"/>
      <c r="G509" s="45"/>
      <c r="H509" s="45"/>
      <c r="I509" s="45"/>
      <c r="J509" s="45"/>
      <c r="K509" s="45"/>
      <c r="L509" s="45"/>
      <c r="M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row>
    <row r="510" spans="1:45" ht="12.75" customHeight="1" x14ac:dyDescent="0.15">
      <c r="A510" s="45"/>
      <c r="B510" s="45"/>
      <c r="C510" s="82"/>
      <c r="D510" s="45"/>
      <c r="E510" s="45"/>
      <c r="F510" s="45"/>
      <c r="G510" s="45"/>
      <c r="H510" s="45"/>
      <c r="I510" s="45"/>
      <c r="J510" s="45"/>
      <c r="K510" s="45"/>
      <c r="L510" s="45"/>
      <c r="M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row>
    <row r="511" spans="1:45" ht="12.75" customHeight="1" x14ac:dyDescent="0.15">
      <c r="A511" s="45"/>
      <c r="B511" s="45"/>
      <c r="C511" s="82"/>
      <c r="D511" s="45"/>
      <c r="E511" s="45"/>
      <c r="F511" s="45"/>
      <c r="G511" s="45"/>
      <c r="H511" s="45"/>
      <c r="I511" s="45"/>
      <c r="J511" s="45"/>
      <c r="K511" s="45"/>
      <c r="L511" s="45"/>
      <c r="M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row>
    <row r="512" spans="1:45" ht="12.75" customHeight="1" x14ac:dyDescent="0.15">
      <c r="A512" s="45"/>
      <c r="B512" s="45"/>
      <c r="C512" s="82"/>
      <c r="D512" s="45"/>
      <c r="E512" s="45"/>
      <c r="F512" s="45"/>
      <c r="G512" s="45"/>
      <c r="H512" s="45"/>
      <c r="I512" s="45"/>
      <c r="J512" s="45"/>
      <c r="K512" s="45"/>
      <c r="L512" s="45"/>
      <c r="M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row>
    <row r="513" spans="1:45" ht="12.75" customHeight="1" x14ac:dyDescent="0.15">
      <c r="A513" s="45"/>
      <c r="B513" s="45"/>
      <c r="C513" s="82"/>
      <c r="D513" s="45"/>
      <c r="E513" s="45"/>
      <c r="F513" s="45"/>
      <c r="G513" s="45"/>
      <c r="H513" s="45"/>
      <c r="I513" s="45"/>
      <c r="J513" s="45"/>
      <c r="K513" s="45"/>
      <c r="L513" s="45"/>
      <c r="M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row>
    <row r="514" spans="1:45" ht="12.75" customHeight="1" x14ac:dyDescent="0.15">
      <c r="A514" s="45"/>
      <c r="B514" s="45"/>
      <c r="C514" s="82"/>
      <c r="D514" s="45"/>
      <c r="E514" s="45"/>
      <c r="F514" s="45"/>
      <c r="G514" s="45"/>
      <c r="H514" s="45"/>
      <c r="I514" s="45"/>
      <c r="J514" s="45"/>
      <c r="K514" s="45"/>
      <c r="L514" s="45"/>
      <c r="M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row>
    <row r="515" spans="1:45" ht="12.75" customHeight="1" x14ac:dyDescent="0.15">
      <c r="A515" s="45"/>
      <c r="B515" s="45"/>
      <c r="C515" s="82"/>
      <c r="D515" s="45"/>
      <c r="E515" s="45"/>
      <c r="F515" s="45"/>
      <c r="G515" s="45"/>
      <c r="H515" s="45"/>
      <c r="I515" s="45"/>
      <c r="J515" s="45"/>
      <c r="K515" s="45"/>
      <c r="L515" s="45"/>
      <c r="M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row>
    <row r="516" spans="1:45" ht="12.75" customHeight="1" x14ac:dyDescent="0.15">
      <c r="A516" s="45"/>
      <c r="B516" s="45"/>
      <c r="C516" s="82"/>
      <c r="D516" s="45"/>
      <c r="E516" s="45"/>
      <c r="F516" s="45"/>
      <c r="G516" s="45"/>
      <c r="H516" s="45"/>
      <c r="I516" s="45"/>
      <c r="J516" s="45"/>
      <c r="K516" s="45"/>
      <c r="L516" s="45"/>
      <c r="M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row>
    <row r="517" spans="1:45" ht="12.75" customHeight="1" x14ac:dyDescent="0.15">
      <c r="A517" s="45"/>
      <c r="B517" s="45"/>
      <c r="C517" s="82"/>
      <c r="D517" s="45"/>
      <c r="E517" s="45"/>
      <c r="F517" s="45"/>
      <c r="G517" s="45"/>
      <c r="H517" s="45"/>
      <c r="I517" s="45"/>
      <c r="J517" s="45"/>
      <c r="K517" s="45"/>
      <c r="L517" s="45"/>
      <c r="M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row>
    <row r="518" spans="1:45" ht="12.75" customHeight="1" x14ac:dyDescent="0.15">
      <c r="A518" s="45"/>
      <c r="B518" s="45"/>
      <c r="C518" s="82"/>
      <c r="D518" s="45"/>
      <c r="E518" s="45"/>
      <c r="F518" s="45"/>
      <c r="G518" s="45"/>
      <c r="H518" s="45"/>
      <c r="I518" s="45"/>
      <c r="J518" s="45"/>
      <c r="K518" s="45"/>
      <c r="L518" s="45"/>
      <c r="M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row>
    <row r="519" spans="1:45" ht="12.75" customHeight="1" x14ac:dyDescent="0.15">
      <c r="A519" s="45"/>
      <c r="B519" s="45"/>
      <c r="C519" s="82"/>
      <c r="D519" s="45"/>
      <c r="E519" s="45"/>
      <c r="F519" s="45"/>
      <c r="G519" s="45"/>
      <c r="H519" s="45"/>
      <c r="I519" s="45"/>
      <c r="J519" s="45"/>
      <c r="K519" s="45"/>
      <c r="L519" s="45"/>
      <c r="M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row>
    <row r="520" spans="1:45" ht="12.75" customHeight="1" x14ac:dyDescent="0.15">
      <c r="A520" s="45"/>
      <c r="B520" s="45"/>
      <c r="C520" s="82"/>
      <c r="D520" s="45"/>
      <c r="E520" s="45"/>
      <c r="F520" s="45"/>
      <c r="G520" s="45"/>
      <c r="H520" s="45"/>
      <c r="I520" s="45"/>
      <c r="J520" s="45"/>
      <c r="K520" s="45"/>
      <c r="L520" s="45"/>
      <c r="M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row>
    <row r="521" spans="1:45" ht="12.75" customHeight="1" x14ac:dyDescent="0.15">
      <c r="A521" s="45"/>
      <c r="B521" s="45"/>
      <c r="C521" s="82"/>
      <c r="D521" s="45"/>
      <c r="E521" s="45"/>
      <c r="F521" s="45"/>
      <c r="G521" s="45"/>
      <c r="H521" s="45"/>
      <c r="I521" s="45"/>
      <c r="J521" s="45"/>
      <c r="K521" s="45"/>
      <c r="L521" s="45"/>
      <c r="M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row>
    <row r="522" spans="1:45" ht="12.75" customHeight="1" x14ac:dyDescent="0.15">
      <c r="A522" s="45"/>
      <c r="B522" s="45"/>
      <c r="C522" s="82"/>
      <c r="D522" s="45"/>
      <c r="E522" s="45"/>
      <c r="F522" s="45"/>
      <c r="G522" s="45"/>
      <c r="H522" s="45"/>
      <c r="I522" s="45"/>
      <c r="J522" s="45"/>
      <c r="K522" s="45"/>
      <c r="L522" s="45"/>
      <c r="M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row>
    <row r="523" spans="1:45" ht="12.75" customHeight="1" x14ac:dyDescent="0.15">
      <c r="A523" s="45"/>
      <c r="B523" s="45"/>
      <c r="C523" s="82"/>
      <c r="D523" s="45"/>
      <c r="E523" s="45"/>
      <c r="F523" s="45"/>
      <c r="G523" s="45"/>
      <c r="H523" s="45"/>
      <c r="I523" s="45"/>
      <c r="J523" s="45"/>
      <c r="K523" s="45"/>
      <c r="L523" s="45"/>
      <c r="M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row>
    <row r="524" spans="1:45" ht="12.75" customHeight="1" x14ac:dyDescent="0.15">
      <c r="A524" s="45"/>
      <c r="B524" s="45"/>
      <c r="C524" s="82"/>
      <c r="D524" s="45"/>
      <c r="E524" s="45"/>
      <c r="F524" s="45"/>
      <c r="G524" s="45"/>
      <c r="H524" s="45"/>
      <c r="I524" s="45"/>
      <c r="J524" s="45"/>
      <c r="K524" s="45"/>
      <c r="L524" s="45"/>
      <c r="M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row>
    <row r="525" spans="1:45" ht="12.75" customHeight="1" x14ac:dyDescent="0.15">
      <c r="A525" s="45"/>
      <c r="B525" s="45"/>
      <c r="C525" s="82"/>
      <c r="D525" s="45"/>
      <c r="E525" s="45"/>
      <c r="F525" s="45"/>
      <c r="G525" s="45"/>
      <c r="H525" s="45"/>
      <c r="I525" s="45"/>
      <c r="J525" s="45"/>
      <c r="K525" s="45"/>
      <c r="L525" s="45"/>
      <c r="M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row>
    <row r="526" spans="1:45" ht="12.75" customHeight="1" x14ac:dyDescent="0.15">
      <c r="A526" s="45"/>
      <c r="B526" s="45"/>
      <c r="C526" s="82"/>
      <c r="D526" s="45"/>
      <c r="E526" s="45"/>
      <c r="F526" s="45"/>
      <c r="G526" s="45"/>
      <c r="H526" s="45"/>
      <c r="I526" s="45"/>
      <c r="J526" s="45"/>
      <c r="K526" s="45"/>
      <c r="L526" s="45"/>
      <c r="M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row>
    <row r="527" spans="1:45" ht="12.75" customHeight="1" x14ac:dyDescent="0.15">
      <c r="A527" s="45"/>
      <c r="B527" s="45"/>
      <c r="C527" s="82"/>
      <c r="D527" s="45"/>
      <c r="E527" s="45"/>
      <c r="F527" s="45"/>
      <c r="G527" s="45"/>
      <c r="H527" s="45"/>
      <c r="I527" s="45"/>
      <c r="J527" s="45"/>
      <c r="K527" s="45"/>
      <c r="L527" s="45"/>
      <c r="M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row>
    <row r="528" spans="1:45" ht="12.75" customHeight="1" x14ac:dyDescent="0.15">
      <c r="A528" s="45"/>
      <c r="B528" s="45"/>
      <c r="C528" s="82"/>
      <c r="D528" s="45"/>
      <c r="E528" s="45"/>
      <c r="F528" s="45"/>
      <c r="G528" s="45"/>
      <c r="H528" s="45"/>
      <c r="I528" s="45"/>
      <c r="J528" s="45"/>
      <c r="K528" s="45"/>
      <c r="L528" s="45"/>
      <c r="M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row>
    <row r="529" spans="1:45" ht="12.75" customHeight="1" x14ac:dyDescent="0.15">
      <c r="A529" s="45"/>
      <c r="B529" s="45"/>
      <c r="C529" s="82"/>
      <c r="D529" s="45"/>
      <c r="E529" s="45"/>
      <c r="F529" s="45"/>
      <c r="G529" s="45"/>
      <c r="H529" s="45"/>
      <c r="I529" s="45"/>
      <c r="J529" s="45"/>
      <c r="K529" s="45"/>
      <c r="L529" s="45"/>
      <c r="M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row>
    <row r="530" spans="1:45" ht="12.75" customHeight="1" x14ac:dyDescent="0.15">
      <c r="A530" s="45"/>
      <c r="B530" s="45"/>
      <c r="C530" s="82"/>
      <c r="D530" s="45"/>
      <c r="E530" s="45"/>
      <c r="F530" s="45"/>
      <c r="G530" s="45"/>
      <c r="H530" s="45"/>
      <c r="I530" s="45"/>
      <c r="J530" s="45"/>
      <c r="K530" s="45"/>
      <c r="L530" s="45"/>
      <c r="M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row>
    <row r="531" spans="1:45" ht="12.75" customHeight="1" x14ac:dyDescent="0.15">
      <c r="A531" s="45"/>
      <c r="B531" s="45"/>
      <c r="C531" s="82"/>
      <c r="D531" s="45"/>
      <c r="E531" s="45"/>
      <c r="F531" s="45"/>
      <c r="G531" s="45"/>
      <c r="H531" s="45"/>
      <c r="I531" s="45"/>
      <c r="J531" s="45"/>
      <c r="K531" s="45"/>
      <c r="L531" s="45"/>
      <c r="M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row>
    <row r="532" spans="1:45" ht="12.75" customHeight="1" x14ac:dyDescent="0.15">
      <c r="A532" s="45"/>
      <c r="B532" s="45"/>
      <c r="C532" s="82"/>
      <c r="D532" s="45"/>
      <c r="E532" s="45"/>
      <c r="F532" s="45"/>
      <c r="G532" s="45"/>
      <c r="H532" s="45"/>
      <c r="I532" s="45"/>
      <c r="J532" s="45"/>
      <c r="K532" s="45"/>
      <c r="L532" s="45"/>
      <c r="M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row>
    <row r="533" spans="1:45" ht="12.75" customHeight="1" x14ac:dyDescent="0.15">
      <c r="A533" s="45"/>
      <c r="B533" s="45"/>
      <c r="C533" s="82"/>
      <c r="D533" s="45"/>
      <c r="E533" s="45"/>
      <c r="F533" s="45"/>
      <c r="G533" s="45"/>
      <c r="H533" s="45"/>
      <c r="I533" s="45"/>
      <c r="J533" s="45"/>
      <c r="K533" s="45"/>
      <c r="L533" s="45"/>
      <c r="M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row>
    <row r="534" spans="1:45" ht="12.75" customHeight="1" x14ac:dyDescent="0.15">
      <c r="A534" s="45"/>
      <c r="B534" s="45"/>
      <c r="C534" s="82"/>
      <c r="D534" s="45"/>
      <c r="E534" s="45"/>
      <c r="F534" s="45"/>
      <c r="G534" s="45"/>
      <c r="H534" s="45"/>
      <c r="I534" s="45"/>
      <c r="J534" s="45"/>
      <c r="K534" s="45"/>
      <c r="L534" s="45"/>
      <c r="M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row>
    <row r="535" spans="1:45" ht="12.75" customHeight="1" x14ac:dyDescent="0.15">
      <c r="A535" s="45"/>
      <c r="B535" s="45"/>
      <c r="C535" s="82"/>
      <c r="D535" s="45"/>
      <c r="E535" s="45"/>
      <c r="F535" s="45"/>
      <c r="G535" s="45"/>
      <c r="H535" s="45"/>
      <c r="I535" s="45"/>
      <c r="J535" s="45"/>
      <c r="K535" s="45"/>
      <c r="L535" s="45"/>
      <c r="M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row>
    <row r="536" spans="1:45" ht="12.75" customHeight="1" x14ac:dyDescent="0.15">
      <c r="A536" s="45"/>
      <c r="B536" s="45"/>
      <c r="C536" s="82"/>
      <c r="D536" s="45"/>
      <c r="E536" s="45"/>
      <c r="F536" s="45"/>
      <c r="G536" s="45"/>
      <c r="H536" s="45"/>
      <c r="I536" s="45"/>
      <c r="J536" s="45"/>
      <c r="K536" s="45"/>
      <c r="L536" s="45"/>
      <c r="M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row>
    <row r="537" spans="1:45" ht="12.75" customHeight="1" x14ac:dyDescent="0.15">
      <c r="A537" s="45"/>
      <c r="B537" s="45"/>
      <c r="C537" s="82"/>
      <c r="D537" s="45"/>
      <c r="E537" s="45"/>
      <c r="F537" s="45"/>
      <c r="G537" s="45"/>
      <c r="H537" s="45"/>
      <c r="I537" s="45"/>
      <c r="J537" s="45"/>
      <c r="K537" s="45"/>
      <c r="L537" s="45"/>
      <c r="M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row>
    <row r="538" spans="1:45" ht="12.75" customHeight="1" x14ac:dyDescent="0.15">
      <c r="A538" s="45"/>
      <c r="B538" s="45"/>
      <c r="C538" s="82"/>
      <c r="D538" s="45"/>
      <c r="E538" s="45"/>
      <c r="F538" s="45"/>
      <c r="G538" s="45"/>
      <c r="H538" s="45"/>
      <c r="I538" s="45"/>
      <c r="J538" s="45"/>
      <c r="K538" s="45"/>
      <c r="L538" s="45"/>
      <c r="M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row>
    <row r="539" spans="1:45" ht="12.75" customHeight="1" x14ac:dyDescent="0.15">
      <c r="A539" s="45"/>
      <c r="B539" s="45"/>
      <c r="C539" s="82"/>
      <c r="D539" s="45"/>
      <c r="E539" s="45"/>
      <c r="F539" s="45"/>
      <c r="G539" s="45"/>
      <c r="H539" s="45"/>
      <c r="I539" s="45"/>
      <c r="J539" s="45"/>
      <c r="K539" s="45"/>
      <c r="L539" s="45"/>
      <c r="M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row>
    <row r="540" spans="1:45" ht="12.75" customHeight="1" x14ac:dyDescent="0.15">
      <c r="A540" s="45"/>
      <c r="B540" s="45"/>
      <c r="C540" s="82"/>
      <c r="D540" s="45"/>
      <c r="E540" s="45"/>
      <c r="F540" s="45"/>
      <c r="G540" s="45"/>
      <c r="H540" s="45"/>
      <c r="I540" s="45"/>
      <c r="J540" s="45"/>
      <c r="K540" s="45"/>
      <c r="L540" s="45"/>
      <c r="M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row>
    <row r="541" spans="1:45" ht="12.75" customHeight="1" x14ac:dyDescent="0.15">
      <c r="A541" s="45"/>
      <c r="B541" s="45"/>
      <c r="C541" s="82"/>
      <c r="D541" s="45"/>
      <c r="E541" s="45"/>
      <c r="F541" s="45"/>
      <c r="G541" s="45"/>
      <c r="H541" s="45"/>
      <c r="I541" s="45"/>
      <c r="J541" s="45"/>
      <c r="K541" s="45"/>
      <c r="L541" s="45"/>
      <c r="M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row>
    <row r="542" spans="1:45" ht="12.75" customHeight="1" x14ac:dyDescent="0.15">
      <c r="A542" s="45"/>
      <c r="B542" s="45"/>
      <c r="C542" s="82"/>
      <c r="D542" s="45"/>
      <c r="E542" s="45"/>
      <c r="F542" s="45"/>
      <c r="G542" s="45"/>
      <c r="H542" s="45"/>
      <c r="I542" s="45"/>
      <c r="J542" s="45"/>
      <c r="K542" s="45"/>
      <c r="L542" s="45"/>
      <c r="M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row>
    <row r="543" spans="1:45" ht="12.75" customHeight="1" x14ac:dyDescent="0.15">
      <c r="A543" s="45"/>
      <c r="B543" s="45"/>
      <c r="C543" s="82"/>
      <c r="D543" s="45"/>
      <c r="E543" s="45"/>
      <c r="F543" s="45"/>
      <c r="G543" s="45"/>
      <c r="H543" s="45"/>
      <c r="I543" s="45"/>
      <c r="J543" s="45"/>
      <c r="K543" s="45"/>
      <c r="L543" s="45"/>
      <c r="M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row>
    <row r="544" spans="1:45" ht="12.75" customHeight="1" x14ac:dyDescent="0.15">
      <c r="A544" s="45"/>
      <c r="B544" s="45"/>
      <c r="C544" s="82"/>
      <c r="D544" s="45"/>
      <c r="E544" s="45"/>
      <c r="F544" s="45"/>
      <c r="G544" s="45"/>
      <c r="H544" s="45"/>
      <c r="I544" s="45"/>
      <c r="J544" s="45"/>
      <c r="K544" s="45"/>
      <c r="L544" s="45"/>
      <c r="M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row>
    <row r="545" spans="1:45" ht="12.75" customHeight="1" x14ac:dyDescent="0.15">
      <c r="A545" s="45"/>
      <c r="B545" s="45"/>
      <c r="C545" s="82"/>
      <c r="D545" s="45"/>
      <c r="E545" s="45"/>
      <c r="F545" s="45"/>
      <c r="G545" s="45"/>
      <c r="H545" s="45"/>
      <c r="I545" s="45"/>
      <c r="J545" s="45"/>
      <c r="K545" s="45"/>
      <c r="L545" s="45"/>
      <c r="M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row>
    <row r="546" spans="1:45" ht="12.75" customHeight="1" x14ac:dyDescent="0.15">
      <c r="A546" s="45"/>
      <c r="B546" s="45"/>
      <c r="C546" s="82"/>
      <c r="D546" s="45"/>
      <c r="E546" s="45"/>
      <c r="F546" s="45"/>
      <c r="G546" s="45"/>
      <c r="H546" s="45"/>
      <c r="I546" s="45"/>
      <c r="J546" s="45"/>
      <c r="K546" s="45"/>
      <c r="L546" s="45"/>
      <c r="M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row>
    <row r="547" spans="1:45" ht="12.75" customHeight="1" x14ac:dyDescent="0.15">
      <c r="A547" s="45"/>
      <c r="B547" s="45"/>
      <c r="C547" s="82"/>
      <c r="D547" s="45"/>
      <c r="E547" s="45"/>
      <c r="F547" s="45"/>
      <c r="G547" s="45"/>
      <c r="H547" s="45"/>
      <c r="I547" s="45"/>
      <c r="J547" s="45"/>
      <c r="K547" s="45"/>
      <c r="L547" s="45"/>
      <c r="M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row>
    <row r="548" spans="1:45" ht="12.75" customHeight="1" x14ac:dyDescent="0.15">
      <c r="A548" s="45"/>
      <c r="B548" s="45"/>
      <c r="C548" s="82"/>
      <c r="D548" s="45"/>
      <c r="E548" s="45"/>
      <c r="F548" s="45"/>
      <c r="G548" s="45"/>
      <c r="H548" s="45"/>
      <c r="I548" s="45"/>
      <c r="J548" s="45"/>
      <c r="K548" s="45"/>
      <c r="L548" s="45"/>
      <c r="M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row>
    <row r="549" spans="1:45" ht="12.75" customHeight="1" x14ac:dyDescent="0.15">
      <c r="A549" s="45"/>
      <c r="B549" s="45"/>
      <c r="C549" s="82"/>
      <c r="D549" s="45"/>
      <c r="E549" s="45"/>
      <c r="F549" s="45"/>
      <c r="G549" s="45"/>
      <c r="H549" s="45"/>
      <c r="I549" s="45"/>
      <c r="J549" s="45"/>
      <c r="K549" s="45"/>
      <c r="L549" s="45"/>
      <c r="M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row>
    <row r="550" spans="1:45" ht="12.75" customHeight="1" x14ac:dyDescent="0.15">
      <c r="A550" s="45"/>
      <c r="B550" s="45"/>
      <c r="C550" s="82"/>
      <c r="D550" s="45"/>
      <c r="E550" s="45"/>
      <c r="F550" s="45"/>
      <c r="G550" s="45"/>
      <c r="H550" s="45"/>
      <c r="I550" s="45"/>
      <c r="J550" s="45"/>
      <c r="K550" s="45"/>
      <c r="L550" s="45"/>
      <c r="M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row>
    <row r="551" spans="1:45" ht="12.75" customHeight="1" x14ac:dyDescent="0.15">
      <c r="A551" s="45"/>
      <c r="B551" s="45"/>
      <c r="C551" s="82"/>
      <c r="D551" s="45"/>
      <c r="E551" s="45"/>
      <c r="F551" s="45"/>
      <c r="G551" s="45"/>
      <c r="H551" s="45"/>
      <c r="I551" s="45"/>
      <c r="J551" s="45"/>
      <c r="K551" s="45"/>
      <c r="L551" s="45"/>
      <c r="M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row>
    <row r="552" spans="1:45" ht="12.75" customHeight="1" x14ac:dyDescent="0.15">
      <c r="A552" s="45"/>
      <c r="B552" s="45"/>
      <c r="C552" s="82"/>
      <c r="D552" s="45"/>
      <c r="E552" s="45"/>
      <c r="F552" s="45"/>
      <c r="G552" s="45"/>
      <c r="H552" s="45"/>
      <c r="I552" s="45"/>
      <c r="J552" s="45"/>
      <c r="K552" s="45"/>
      <c r="L552" s="45"/>
      <c r="M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row>
    <row r="553" spans="1:45" ht="12.75" customHeight="1" x14ac:dyDescent="0.15">
      <c r="A553" s="45"/>
      <c r="B553" s="45"/>
      <c r="C553" s="82"/>
      <c r="D553" s="45"/>
      <c r="E553" s="45"/>
      <c r="F553" s="45"/>
      <c r="G553" s="45"/>
      <c r="H553" s="45"/>
      <c r="I553" s="45"/>
      <c r="J553" s="45"/>
      <c r="K553" s="45"/>
      <c r="L553" s="45"/>
      <c r="M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row>
    <row r="554" spans="1:45" ht="12.75" customHeight="1" x14ac:dyDescent="0.15">
      <c r="A554" s="45"/>
      <c r="B554" s="45"/>
      <c r="C554" s="82"/>
      <c r="D554" s="45"/>
      <c r="E554" s="45"/>
      <c r="F554" s="45"/>
      <c r="G554" s="45"/>
      <c r="H554" s="45"/>
      <c r="I554" s="45"/>
      <c r="J554" s="45"/>
      <c r="K554" s="45"/>
      <c r="L554" s="45"/>
      <c r="M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row>
    <row r="555" spans="1:45" ht="12.75" customHeight="1" x14ac:dyDescent="0.15">
      <c r="A555" s="45"/>
      <c r="B555" s="45"/>
      <c r="C555" s="82"/>
      <c r="D555" s="45"/>
      <c r="E555" s="45"/>
      <c r="F555" s="45"/>
      <c r="G555" s="45"/>
      <c r="H555" s="45"/>
      <c r="I555" s="45"/>
      <c r="J555" s="45"/>
      <c r="K555" s="45"/>
      <c r="L555" s="45"/>
      <c r="M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row>
    <row r="556" spans="1:45" ht="12.75" customHeight="1" x14ac:dyDescent="0.15">
      <c r="A556" s="45"/>
      <c r="B556" s="45"/>
      <c r="C556" s="82"/>
      <c r="D556" s="45"/>
      <c r="E556" s="45"/>
      <c r="F556" s="45"/>
      <c r="G556" s="45"/>
      <c r="H556" s="45"/>
      <c r="I556" s="45"/>
      <c r="J556" s="45"/>
      <c r="K556" s="45"/>
      <c r="L556" s="45"/>
      <c r="M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row>
    <row r="557" spans="1:45" ht="12.75" customHeight="1" x14ac:dyDescent="0.15">
      <c r="A557" s="45"/>
      <c r="B557" s="45"/>
      <c r="C557" s="82"/>
      <c r="D557" s="45"/>
      <c r="E557" s="45"/>
      <c r="F557" s="45"/>
      <c r="G557" s="45"/>
      <c r="H557" s="45"/>
      <c r="I557" s="45"/>
      <c r="J557" s="45"/>
      <c r="K557" s="45"/>
      <c r="L557" s="45"/>
      <c r="M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row>
    <row r="558" spans="1:45" ht="12.75" customHeight="1" x14ac:dyDescent="0.15">
      <c r="A558" s="45"/>
      <c r="B558" s="45"/>
      <c r="C558" s="82"/>
      <c r="D558" s="45"/>
      <c r="E558" s="45"/>
      <c r="F558" s="45"/>
      <c r="G558" s="45"/>
      <c r="H558" s="45"/>
      <c r="I558" s="45"/>
      <c r="J558" s="45"/>
      <c r="K558" s="45"/>
      <c r="L558" s="45"/>
      <c r="M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row>
    <row r="559" spans="1:45" ht="12.75" customHeight="1" x14ac:dyDescent="0.15">
      <c r="A559" s="45"/>
      <c r="B559" s="45"/>
      <c r="C559" s="82"/>
      <c r="D559" s="45"/>
      <c r="E559" s="45"/>
      <c r="F559" s="45"/>
      <c r="G559" s="45"/>
      <c r="H559" s="45"/>
      <c r="I559" s="45"/>
      <c r="J559" s="45"/>
      <c r="K559" s="45"/>
      <c r="L559" s="45"/>
      <c r="M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row>
    <row r="560" spans="1:45" ht="12.75" customHeight="1" x14ac:dyDescent="0.15">
      <c r="A560" s="45"/>
      <c r="B560" s="45"/>
      <c r="C560" s="82"/>
      <c r="D560" s="45"/>
      <c r="E560" s="45"/>
      <c r="F560" s="45"/>
      <c r="G560" s="45"/>
      <c r="H560" s="45"/>
      <c r="I560" s="45"/>
      <c r="J560" s="45"/>
      <c r="K560" s="45"/>
      <c r="L560" s="45"/>
      <c r="M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row>
    <row r="561" spans="1:45" ht="12.75" customHeight="1" x14ac:dyDescent="0.15">
      <c r="A561" s="45"/>
      <c r="B561" s="45"/>
      <c r="C561" s="82"/>
      <c r="D561" s="45"/>
      <c r="E561" s="45"/>
      <c r="F561" s="45"/>
      <c r="G561" s="45"/>
      <c r="H561" s="45"/>
      <c r="I561" s="45"/>
      <c r="J561" s="45"/>
      <c r="K561" s="45"/>
      <c r="L561" s="45"/>
      <c r="M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row>
    <row r="562" spans="1:45" ht="12.75" customHeight="1" x14ac:dyDescent="0.15">
      <c r="A562" s="45"/>
      <c r="B562" s="45"/>
      <c r="C562" s="82"/>
      <c r="D562" s="45"/>
      <c r="E562" s="45"/>
      <c r="F562" s="45"/>
      <c r="G562" s="45"/>
      <c r="H562" s="45"/>
      <c r="I562" s="45"/>
      <c r="J562" s="45"/>
      <c r="K562" s="45"/>
      <c r="L562" s="45"/>
      <c r="M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row>
    <row r="563" spans="1:45" ht="12.75" customHeight="1" x14ac:dyDescent="0.15">
      <c r="A563" s="45"/>
      <c r="B563" s="45"/>
      <c r="C563" s="82"/>
      <c r="D563" s="45"/>
      <c r="E563" s="45"/>
      <c r="F563" s="45"/>
      <c r="G563" s="45"/>
      <c r="H563" s="45"/>
      <c r="I563" s="45"/>
      <c r="J563" s="45"/>
      <c r="K563" s="45"/>
      <c r="L563" s="45"/>
      <c r="M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row>
    <row r="564" spans="1:45" ht="12.75" customHeight="1" x14ac:dyDescent="0.15">
      <c r="A564" s="45"/>
      <c r="B564" s="45"/>
      <c r="C564" s="82"/>
      <c r="D564" s="45"/>
      <c r="E564" s="45"/>
      <c r="F564" s="45"/>
      <c r="G564" s="45"/>
      <c r="H564" s="45"/>
      <c r="I564" s="45"/>
      <c r="J564" s="45"/>
      <c r="K564" s="45"/>
      <c r="L564" s="45"/>
      <c r="M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row>
    <row r="565" spans="1:45" ht="12.75" customHeight="1" x14ac:dyDescent="0.15">
      <c r="A565" s="45"/>
      <c r="B565" s="45"/>
      <c r="C565" s="82"/>
      <c r="D565" s="45"/>
      <c r="E565" s="45"/>
      <c r="F565" s="45"/>
      <c r="G565" s="45"/>
      <c r="H565" s="45"/>
      <c r="I565" s="45"/>
      <c r="J565" s="45"/>
      <c r="K565" s="45"/>
      <c r="L565" s="45"/>
      <c r="M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row>
    <row r="566" spans="1:45" ht="12.75" customHeight="1" x14ac:dyDescent="0.15">
      <c r="A566" s="45"/>
      <c r="B566" s="45"/>
      <c r="C566" s="82"/>
      <c r="D566" s="45"/>
      <c r="E566" s="45"/>
      <c r="F566" s="45"/>
      <c r="G566" s="45"/>
      <c r="H566" s="45"/>
      <c r="I566" s="45"/>
      <c r="J566" s="45"/>
      <c r="K566" s="45"/>
      <c r="L566" s="45"/>
      <c r="M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row>
    <row r="567" spans="1:45" ht="12.75" customHeight="1" x14ac:dyDescent="0.15">
      <c r="A567" s="45"/>
      <c r="B567" s="45"/>
      <c r="C567" s="82"/>
      <c r="D567" s="45"/>
      <c r="E567" s="45"/>
      <c r="F567" s="45"/>
      <c r="G567" s="45"/>
      <c r="H567" s="45"/>
      <c r="I567" s="45"/>
      <c r="J567" s="45"/>
      <c r="K567" s="45"/>
      <c r="L567" s="45"/>
      <c r="M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row>
    <row r="568" spans="1:45" ht="12.75" customHeight="1" x14ac:dyDescent="0.15">
      <c r="A568" s="45"/>
      <c r="B568" s="45"/>
      <c r="C568" s="82"/>
      <c r="D568" s="45"/>
      <c r="E568" s="45"/>
      <c r="F568" s="45"/>
      <c r="G568" s="45"/>
      <c r="H568" s="45"/>
      <c r="I568" s="45"/>
      <c r="J568" s="45"/>
      <c r="K568" s="45"/>
      <c r="L568" s="45"/>
      <c r="M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row>
    <row r="569" spans="1:45" ht="12.75" customHeight="1" x14ac:dyDescent="0.15">
      <c r="A569" s="45"/>
      <c r="B569" s="45"/>
      <c r="C569" s="82"/>
      <c r="D569" s="45"/>
      <c r="E569" s="45"/>
      <c r="F569" s="45"/>
      <c r="G569" s="45"/>
      <c r="H569" s="45"/>
      <c r="I569" s="45"/>
      <c r="J569" s="45"/>
      <c r="K569" s="45"/>
      <c r="L569" s="45"/>
      <c r="M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row>
    <row r="570" spans="1:45" ht="12.75" customHeight="1" x14ac:dyDescent="0.15">
      <c r="A570" s="45"/>
      <c r="B570" s="45"/>
      <c r="C570" s="82"/>
      <c r="D570" s="45"/>
      <c r="E570" s="45"/>
      <c r="F570" s="45"/>
      <c r="G570" s="45"/>
      <c r="H570" s="45"/>
      <c r="I570" s="45"/>
      <c r="J570" s="45"/>
      <c r="K570" s="45"/>
      <c r="L570" s="45"/>
      <c r="M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row>
    <row r="571" spans="1:45" ht="12.75" customHeight="1" x14ac:dyDescent="0.15">
      <c r="A571" s="45"/>
      <c r="B571" s="45"/>
      <c r="C571" s="82"/>
      <c r="D571" s="45"/>
      <c r="E571" s="45"/>
      <c r="F571" s="45"/>
      <c r="G571" s="45"/>
      <c r="H571" s="45"/>
      <c r="I571" s="45"/>
      <c r="J571" s="45"/>
      <c r="K571" s="45"/>
      <c r="L571" s="45"/>
      <c r="M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row>
    <row r="572" spans="1:45" ht="12.75" customHeight="1" x14ac:dyDescent="0.15">
      <c r="A572" s="45"/>
      <c r="B572" s="45"/>
      <c r="C572" s="82"/>
      <c r="D572" s="45"/>
      <c r="E572" s="45"/>
      <c r="F572" s="45"/>
      <c r="G572" s="45"/>
      <c r="H572" s="45"/>
      <c r="I572" s="45"/>
      <c r="J572" s="45"/>
      <c r="K572" s="45"/>
      <c r="L572" s="45"/>
      <c r="M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row>
    <row r="573" spans="1:45" ht="12.75" customHeight="1" x14ac:dyDescent="0.15">
      <c r="A573" s="45"/>
      <c r="B573" s="45"/>
      <c r="C573" s="82"/>
      <c r="D573" s="45"/>
      <c r="E573" s="45"/>
      <c r="F573" s="45"/>
      <c r="G573" s="45"/>
      <c r="H573" s="45"/>
      <c r="I573" s="45"/>
      <c r="J573" s="45"/>
      <c r="K573" s="45"/>
      <c r="L573" s="45"/>
      <c r="M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row>
    <row r="574" spans="1:45" ht="12.75" customHeight="1" x14ac:dyDescent="0.15">
      <c r="A574" s="45"/>
      <c r="B574" s="45"/>
      <c r="C574" s="82"/>
      <c r="D574" s="45"/>
      <c r="E574" s="45"/>
      <c r="F574" s="45"/>
      <c r="G574" s="45"/>
      <c r="H574" s="45"/>
      <c r="I574" s="45"/>
      <c r="J574" s="45"/>
      <c r="K574" s="45"/>
      <c r="L574" s="45"/>
      <c r="M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row>
    <row r="575" spans="1:45" ht="12.75" customHeight="1" x14ac:dyDescent="0.15">
      <c r="A575" s="45"/>
      <c r="B575" s="45"/>
      <c r="C575" s="82"/>
      <c r="D575" s="45"/>
      <c r="E575" s="45"/>
      <c r="F575" s="45"/>
      <c r="G575" s="45"/>
      <c r="H575" s="45"/>
      <c r="I575" s="45"/>
      <c r="J575" s="45"/>
      <c r="K575" s="45"/>
      <c r="L575" s="45"/>
      <c r="M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row>
    <row r="576" spans="1:45" ht="12.75" customHeight="1" x14ac:dyDescent="0.15">
      <c r="A576" s="45"/>
      <c r="B576" s="45"/>
      <c r="C576" s="82"/>
      <c r="D576" s="45"/>
      <c r="E576" s="45"/>
      <c r="F576" s="45"/>
      <c r="G576" s="45"/>
      <c r="H576" s="45"/>
      <c r="I576" s="45"/>
      <c r="J576" s="45"/>
      <c r="K576" s="45"/>
      <c r="L576" s="45"/>
      <c r="M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row>
    <row r="577" spans="1:45" ht="12.75" customHeight="1" x14ac:dyDescent="0.15">
      <c r="A577" s="45"/>
      <c r="B577" s="45"/>
      <c r="C577" s="82"/>
      <c r="D577" s="45"/>
      <c r="E577" s="45"/>
      <c r="F577" s="45"/>
      <c r="G577" s="45"/>
      <c r="H577" s="45"/>
      <c r="I577" s="45"/>
      <c r="J577" s="45"/>
      <c r="K577" s="45"/>
      <c r="L577" s="45"/>
      <c r="M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row>
    <row r="578" spans="1:45" ht="12.75" customHeight="1" x14ac:dyDescent="0.15">
      <c r="A578" s="45"/>
      <c r="B578" s="45"/>
      <c r="C578" s="82"/>
      <c r="D578" s="45"/>
      <c r="E578" s="45"/>
      <c r="F578" s="45"/>
      <c r="G578" s="45"/>
      <c r="H578" s="45"/>
      <c r="I578" s="45"/>
      <c r="J578" s="45"/>
      <c r="K578" s="45"/>
      <c r="L578" s="45"/>
      <c r="M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row>
    <row r="579" spans="1:45" ht="12.75" customHeight="1" x14ac:dyDescent="0.15">
      <c r="A579" s="45"/>
      <c r="B579" s="45"/>
      <c r="C579" s="82"/>
      <c r="D579" s="45"/>
      <c r="E579" s="45"/>
      <c r="F579" s="45"/>
      <c r="G579" s="45"/>
      <c r="H579" s="45"/>
      <c r="I579" s="45"/>
      <c r="J579" s="45"/>
      <c r="K579" s="45"/>
      <c r="L579" s="45"/>
      <c r="M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row>
    <row r="580" spans="1:45" ht="12.75" customHeight="1" x14ac:dyDescent="0.15">
      <c r="A580" s="45"/>
      <c r="B580" s="45"/>
      <c r="C580" s="82"/>
      <c r="D580" s="45"/>
      <c r="E580" s="45"/>
      <c r="F580" s="45"/>
      <c r="G580" s="45"/>
      <c r="H580" s="45"/>
      <c r="I580" s="45"/>
      <c r="J580" s="45"/>
      <c r="K580" s="45"/>
      <c r="L580" s="45"/>
      <c r="M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row>
    <row r="581" spans="1:45" ht="12.75" customHeight="1" x14ac:dyDescent="0.15">
      <c r="A581" s="45"/>
      <c r="B581" s="45"/>
      <c r="C581" s="82"/>
      <c r="D581" s="45"/>
      <c r="E581" s="45"/>
      <c r="F581" s="45"/>
      <c r="G581" s="45"/>
      <c r="H581" s="45"/>
      <c r="I581" s="45"/>
      <c r="J581" s="45"/>
      <c r="K581" s="45"/>
      <c r="L581" s="45"/>
      <c r="M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row>
    <row r="582" spans="1:45" ht="12.75" customHeight="1" x14ac:dyDescent="0.15">
      <c r="A582" s="45"/>
      <c r="B582" s="45"/>
      <c r="C582" s="82"/>
      <c r="D582" s="45"/>
      <c r="E582" s="45"/>
      <c r="F582" s="45"/>
      <c r="G582" s="45"/>
      <c r="H582" s="45"/>
      <c r="I582" s="45"/>
      <c r="J582" s="45"/>
      <c r="K582" s="45"/>
      <c r="L582" s="45"/>
      <c r="M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row>
    <row r="583" spans="1:45" ht="12.75" customHeight="1" x14ac:dyDescent="0.15">
      <c r="A583" s="45"/>
      <c r="B583" s="45"/>
      <c r="C583" s="82"/>
      <c r="D583" s="45"/>
      <c r="E583" s="45"/>
      <c r="F583" s="45"/>
      <c r="G583" s="45"/>
      <c r="H583" s="45"/>
      <c r="I583" s="45"/>
      <c r="J583" s="45"/>
      <c r="K583" s="45"/>
      <c r="L583" s="45"/>
      <c r="M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row>
    <row r="584" spans="1:45" ht="12.75" customHeight="1" x14ac:dyDescent="0.15">
      <c r="A584" s="45"/>
      <c r="B584" s="45"/>
      <c r="C584" s="82"/>
      <c r="D584" s="45"/>
      <c r="E584" s="45"/>
      <c r="F584" s="45"/>
      <c r="G584" s="45"/>
      <c r="H584" s="45"/>
      <c r="I584" s="45"/>
      <c r="J584" s="45"/>
      <c r="K584" s="45"/>
      <c r="L584" s="45"/>
      <c r="M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row>
    <row r="585" spans="1:45" ht="12.75" customHeight="1" x14ac:dyDescent="0.15">
      <c r="A585" s="45"/>
      <c r="B585" s="45"/>
      <c r="C585" s="82"/>
      <c r="D585" s="45"/>
      <c r="E585" s="45"/>
      <c r="F585" s="45"/>
      <c r="G585" s="45"/>
      <c r="H585" s="45"/>
      <c r="I585" s="45"/>
      <c r="J585" s="45"/>
      <c r="K585" s="45"/>
      <c r="L585" s="45"/>
      <c r="M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row>
    <row r="586" spans="1:45" ht="12.75" customHeight="1" x14ac:dyDescent="0.15">
      <c r="A586" s="45"/>
      <c r="B586" s="45"/>
      <c r="C586" s="82"/>
      <c r="D586" s="45"/>
      <c r="E586" s="45"/>
      <c r="F586" s="45"/>
      <c r="G586" s="45"/>
      <c r="H586" s="45"/>
      <c r="I586" s="45"/>
      <c r="J586" s="45"/>
      <c r="K586" s="45"/>
      <c r="L586" s="45"/>
      <c r="M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row>
    <row r="587" spans="1:45" ht="12.75" customHeight="1" x14ac:dyDescent="0.15">
      <c r="A587" s="45"/>
      <c r="B587" s="45"/>
      <c r="C587" s="82"/>
      <c r="D587" s="45"/>
      <c r="E587" s="45"/>
      <c r="F587" s="45"/>
      <c r="G587" s="45"/>
      <c r="H587" s="45"/>
      <c r="I587" s="45"/>
      <c r="J587" s="45"/>
      <c r="K587" s="45"/>
      <c r="L587" s="45"/>
      <c r="M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row>
    <row r="588" spans="1:45" ht="12.75" customHeight="1" x14ac:dyDescent="0.15">
      <c r="A588" s="45"/>
      <c r="B588" s="45"/>
      <c r="C588" s="82"/>
      <c r="D588" s="45"/>
      <c r="E588" s="45"/>
      <c r="F588" s="45"/>
      <c r="G588" s="45"/>
      <c r="H588" s="45"/>
      <c r="I588" s="45"/>
      <c r="J588" s="45"/>
      <c r="K588" s="45"/>
      <c r="L588" s="45"/>
      <c r="M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row>
    <row r="589" spans="1:45" ht="12.75" customHeight="1" x14ac:dyDescent="0.15">
      <c r="A589" s="45"/>
      <c r="B589" s="45"/>
      <c r="C589" s="82"/>
      <c r="D589" s="45"/>
      <c r="E589" s="45"/>
      <c r="F589" s="45"/>
      <c r="G589" s="45"/>
      <c r="H589" s="45"/>
      <c r="I589" s="45"/>
      <c r="J589" s="45"/>
      <c r="K589" s="45"/>
      <c r="L589" s="45"/>
      <c r="M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row>
    <row r="590" spans="1:45" ht="12.75" customHeight="1" x14ac:dyDescent="0.15">
      <c r="A590" s="45"/>
      <c r="B590" s="45"/>
      <c r="C590" s="82"/>
      <c r="D590" s="45"/>
      <c r="E590" s="45"/>
      <c r="F590" s="45"/>
      <c r="G590" s="45"/>
      <c r="H590" s="45"/>
      <c r="I590" s="45"/>
      <c r="J590" s="45"/>
      <c r="K590" s="45"/>
      <c r="L590" s="45"/>
      <c r="M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row>
    <row r="591" spans="1:45" ht="12.75" customHeight="1" x14ac:dyDescent="0.15">
      <c r="A591" s="45"/>
      <c r="B591" s="45"/>
      <c r="C591" s="82"/>
      <c r="D591" s="45"/>
      <c r="E591" s="45"/>
      <c r="F591" s="45"/>
      <c r="G591" s="45"/>
      <c r="H591" s="45"/>
      <c r="I591" s="45"/>
      <c r="J591" s="45"/>
      <c r="K591" s="45"/>
      <c r="L591" s="45"/>
      <c r="M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row>
    <row r="592" spans="1:45" ht="12.75" customHeight="1" x14ac:dyDescent="0.15">
      <c r="A592" s="45"/>
      <c r="B592" s="45"/>
      <c r="C592" s="82"/>
      <c r="D592" s="45"/>
      <c r="E592" s="45"/>
      <c r="F592" s="45"/>
      <c r="G592" s="45"/>
      <c r="H592" s="45"/>
      <c r="I592" s="45"/>
      <c r="J592" s="45"/>
      <c r="K592" s="45"/>
      <c r="L592" s="45"/>
      <c r="M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row>
    <row r="593" spans="1:45" ht="12.75" customHeight="1" x14ac:dyDescent="0.15">
      <c r="A593" s="45"/>
      <c r="B593" s="45"/>
      <c r="C593" s="82"/>
      <c r="D593" s="45"/>
      <c r="E593" s="45"/>
      <c r="F593" s="45"/>
      <c r="G593" s="45"/>
      <c r="H593" s="45"/>
      <c r="I593" s="45"/>
      <c r="J593" s="45"/>
      <c r="K593" s="45"/>
      <c r="L593" s="45"/>
      <c r="M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row>
    <row r="594" spans="1:45" ht="12.75" customHeight="1" x14ac:dyDescent="0.15">
      <c r="A594" s="45"/>
      <c r="B594" s="45"/>
      <c r="C594" s="82"/>
      <c r="D594" s="45"/>
      <c r="E594" s="45"/>
      <c r="F594" s="45"/>
      <c r="G594" s="45"/>
      <c r="H594" s="45"/>
      <c r="I594" s="45"/>
      <c r="J594" s="45"/>
      <c r="K594" s="45"/>
      <c r="L594" s="45"/>
      <c r="M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row>
    <row r="595" spans="1:45" ht="12.75" customHeight="1" x14ac:dyDescent="0.15">
      <c r="A595" s="45"/>
      <c r="B595" s="45"/>
      <c r="C595" s="82"/>
      <c r="D595" s="45"/>
      <c r="E595" s="45"/>
      <c r="F595" s="45"/>
      <c r="G595" s="45"/>
      <c r="H595" s="45"/>
      <c r="I595" s="45"/>
      <c r="J595" s="45"/>
      <c r="K595" s="45"/>
      <c r="L595" s="45"/>
      <c r="M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row>
    <row r="596" spans="1:45" ht="12.75" customHeight="1" x14ac:dyDescent="0.15">
      <c r="A596" s="45"/>
      <c r="B596" s="45"/>
      <c r="C596" s="82"/>
      <c r="D596" s="45"/>
      <c r="E596" s="45"/>
      <c r="F596" s="45"/>
      <c r="G596" s="45"/>
      <c r="H596" s="45"/>
      <c r="I596" s="45"/>
      <c r="J596" s="45"/>
      <c r="K596" s="45"/>
      <c r="L596" s="45"/>
      <c r="M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row>
    <row r="597" spans="1:45" ht="12.75" customHeight="1" x14ac:dyDescent="0.15">
      <c r="A597" s="45"/>
      <c r="B597" s="45"/>
      <c r="C597" s="82"/>
      <c r="D597" s="45"/>
      <c r="E597" s="45"/>
      <c r="F597" s="45"/>
      <c r="G597" s="45"/>
      <c r="H597" s="45"/>
      <c r="I597" s="45"/>
      <c r="J597" s="45"/>
      <c r="K597" s="45"/>
      <c r="L597" s="45"/>
      <c r="M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row>
    <row r="598" spans="1:45" ht="12.75" customHeight="1" x14ac:dyDescent="0.15">
      <c r="A598" s="45"/>
      <c r="B598" s="45"/>
      <c r="C598" s="82"/>
      <c r="D598" s="45"/>
      <c r="E598" s="45"/>
      <c r="F598" s="45"/>
      <c r="G598" s="45"/>
      <c r="H598" s="45"/>
      <c r="I598" s="45"/>
      <c r="J598" s="45"/>
      <c r="K598" s="45"/>
      <c r="L598" s="45"/>
      <c r="M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row>
    <row r="599" spans="1:45" ht="12.75" customHeight="1" x14ac:dyDescent="0.15">
      <c r="A599" s="45"/>
      <c r="B599" s="45"/>
      <c r="C599" s="82"/>
      <c r="D599" s="45"/>
      <c r="E599" s="45"/>
      <c r="F599" s="45"/>
      <c r="G599" s="45"/>
      <c r="H599" s="45"/>
      <c r="I599" s="45"/>
      <c r="J599" s="45"/>
      <c r="K599" s="45"/>
      <c r="L599" s="45"/>
      <c r="M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row>
    <row r="600" spans="1:45" ht="12.75" customHeight="1" x14ac:dyDescent="0.15">
      <c r="A600" s="45"/>
      <c r="B600" s="45"/>
      <c r="C600" s="82"/>
      <c r="D600" s="45"/>
      <c r="E600" s="45"/>
      <c r="F600" s="45"/>
      <c r="G600" s="45"/>
      <c r="H600" s="45"/>
      <c r="I600" s="45"/>
      <c r="J600" s="45"/>
      <c r="K600" s="45"/>
      <c r="L600" s="45"/>
      <c r="M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row>
    <row r="601" spans="1:45" ht="12.75" customHeight="1" x14ac:dyDescent="0.15">
      <c r="A601" s="45"/>
      <c r="B601" s="45"/>
      <c r="C601" s="82"/>
      <c r="D601" s="45"/>
      <c r="E601" s="45"/>
      <c r="F601" s="45"/>
      <c r="G601" s="45"/>
      <c r="H601" s="45"/>
      <c r="I601" s="45"/>
      <c r="J601" s="45"/>
      <c r="K601" s="45"/>
      <c r="L601" s="45"/>
      <c r="M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row>
    <row r="602" spans="1:45" ht="12.75" customHeight="1" x14ac:dyDescent="0.15">
      <c r="A602" s="45"/>
      <c r="B602" s="45"/>
      <c r="C602" s="82"/>
      <c r="D602" s="45"/>
      <c r="E602" s="45"/>
      <c r="F602" s="45"/>
      <c r="G602" s="45"/>
      <c r="H602" s="45"/>
      <c r="I602" s="45"/>
      <c r="J602" s="45"/>
      <c r="K602" s="45"/>
      <c r="L602" s="45"/>
      <c r="M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row>
    <row r="603" spans="1:45" ht="12.75" customHeight="1" x14ac:dyDescent="0.15">
      <c r="A603" s="45"/>
      <c r="B603" s="45"/>
      <c r="C603" s="82"/>
      <c r="D603" s="45"/>
      <c r="E603" s="45"/>
      <c r="F603" s="45"/>
      <c r="G603" s="45"/>
      <c r="H603" s="45"/>
      <c r="I603" s="45"/>
      <c r="J603" s="45"/>
      <c r="K603" s="45"/>
      <c r="L603" s="45"/>
      <c r="M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row>
    <row r="604" spans="1:45" ht="12.75" customHeight="1" x14ac:dyDescent="0.15">
      <c r="A604" s="45"/>
      <c r="B604" s="45"/>
      <c r="C604" s="82"/>
      <c r="D604" s="45"/>
      <c r="E604" s="45"/>
      <c r="F604" s="45"/>
      <c r="G604" s="45"/>
      <c r="H604" s="45"/>
      <c r="I604" s="45"/>
      <c r="J604" s="45"/>
      <c r="K604" s="45"/>
      <c r="L604" s="45"/>
      <c r="M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row>
    <row r="605" spans="1:45" ht="12.75" customHeight="1" x14ac:dyDescent="0.15">
      <c r="A605" s="45"/>
      <c r="B605" s="45"/>
      <c r="C605" s="82"/>
      <c r="D605" s="45"/>
      <c r="E605" s="45"/>
      <c r="F605" s="45"/>
      <c r="G605" s="45"/>
      <c r="H605" s="45"/>
      <c r="I605" s="45"/>
      <c r="J605" s="45"/>
      <c r="K605" s="45"/>
      <c r="L605" s="45"/>
      <c r="M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row>
    <row r="606" spans="1:45" ht="12.75" customHeight="1" x14ac:dyDescent="0.15">
      <c r="A606" s="45"/>
      <c r="B606" s="45"/>
      <c r="C606" s="82"/>
      <c r="D606" s="45"/>
      <c r="E606" s="45"/>
      <c r="F606" s="45"/>
      <c r="G606" s="45"/>
      <c r="H606" s="45"/>
      <c r="I606" s="45"/>
      <c r="J606" s="45"/>
      <c r="K606" s="45"/>
      <c r="L606" s="45"/>
      <c r="M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row>
    <row r="607" spans="1:45" ht="12.75" customHeight="1" x14ac:dyDescent="0.15">
      <c r="A607" s="45"/>
      <c r="B607" s="45"/>
      <c r="C607" s="82"/>
      <c r="D607" s="45"/>
      <c r="E607" s="45"/>
      <c r="F607" s="45"/>
      <c r="G607" s="45"/>
      <c r="H607" s="45"/>
      <c r="I607" s="45"/>
      <c r="J607" s="45"/>
      <c r="K607" s="45"/>
      <c r="L607" s="45"/>
      <c r="M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row>
    <row r="608" spans="1:45" ht="12.75" customHeight="1" x14ac:dyDescent="0.15">
      <c r="A608" s="45"/>
      <c r="B608" s="45"/>
      <c r="C608" s="82"/>
      <c r="D608" s="45"/>
      <c r="E608" s="45"/>
      <c r="F608" s="45"/>
      <c r="G608" s="45"/>
      <c r="H608" s="45"/>
      <c r="I608" s="45"/>
      <c r="J608" s="45"/>
      <c r="K608" s="45"/>
      <c r="L608" s="45"/>
      <c r="M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row>
    <row r="609" spans="1:45" ht="12.75" customHeight="1" x14ac:dyDescent="0.15">
      <c r="A609" s="45"/>
      <c r="B609" s="45"/>
      <c r="C609" s="82"/>
      <c r="D609" s="45"/>
      <c r="E609" s="45"/>
      <c r="F609" s="45"/>
      <c r="G609" s="45"/>
      <c r="H609" s="45"/>
      <c r="I609" s="45"/>
      <c r="J609" s="45"/>
      <c r="K609" s="45"/>
      <c r="L609" s="45"/>
      <c r="M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row>
    <row r="610" spans="1:45" ht="12.75" customHeight="1" x14ac:dyDescent="0.15">
      <c r="A610" s="45"/>
      <c r="B610" s="45"/>
      <c r="C610" s="82"/>
      <c r="D610" s="45"/>
      <c r="E610" s="45"/>
      <c r="F610" s="45"/>
      <c r="G610" s="45"/>
      <c r="H610" s="45"/>
      <c r="I610" s="45"/>
      <c r="J610" s="45"/>
      <c r="K610" s="45"/>
      <c r="L610" s="45"/>
      <c r="M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row>
    <row r="611" spans="1:45" ht="12.75" customHeight="1" x14ac:dyDescent="0.15">
      <c r="A611" s="45"/>
      <c r="B611" s="45"/>
      <c r="C611" s="82"/>
      <c r="D611" s="45"/>
      <c r="E611" s="45"/>
      <c r="F611" s="45"/>
      <c r="G611" s="45"/>
      <c r="H611" s="45"/>
      <c r="I611" s="45"/>
      <c r="J611" s="45"/>
      <c r="K611" s="45"/>
      <c r="L611" s="45"/>
      <c r="M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row>
    <row r="612" spans="1:45" ht="12.75" customHeight="1" x14ac:dyDescent="0.15">
      <c r="A612" s="45"/>
      <c r="B612" s="45"/>
      <c r="C612" s="82"/>
      <c r="D612" s="45"/>
      <c r="E612" s="45"/>
      <c r="F612" s="45"/>
      <c r="G612" s="45"/>
      <c r="H612" s="45"/>
      <c r="I612" s="45"/>
      <c r="J612" s="45"/>
      <c r="K612" s="45"/>
      <c r="L612" s="45"/>
      <c r="M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row>
    <row r="613" spans="1:45" ht="12.75" customHeight="1" x14ac:dyDescent="0.15">
      <c r="A613" s="45"/>
      <c r="B613" s="45"/>
      <c r="C613" s="82"/>
      <c r="D613" s="45"/>
      <c r="E613" s="45"/>
      <c r="F613" s="45"/>
      <c r="G613" s="45"/>
      <c r="H613" s="45"/>
      <c r="I613" s="45"/>
      <c r="J613" s="45"/>
      <c r="K613" s="45"/>
      <c r="L613" s="45"/>
      <c r="M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row>
    <row r="614" spans="1:45" ht="12.75" customHeight="1" x14ac:dyDescent="0.15">
      <c r="A614" s="45"/>
      <c r="B614" s="45"/>
      <c r="C614" s="82"/>
      <c r="D614" s="45"/>
      <c r="E614" s="45"/>
      <c r="F614" s="45"/>
      <c r="G614" s="45"/>
      <c r="H614" s="45"/>
      <c r="I614" s="45"/>
      <c r="J614" s="45"/>
      <c r="K614" s="45"/>
      <c r="L614" s="45"/>
      <c r="M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row>
    <row r="615" spans="1:45" ht="12.75" customHeight="1" x14ac:dyDescent="0.15">
      <c r="A615" s="45"/>
      <c r="B615" s="45"/>
      <c r="C615" s="82"/>
      <c r="D615" s="45"/>
      <c r="E615" s="45"/>
      <c r="F615" s="45"/>
      <c r="G615" s="45"/>
      <c r="H615" s="45"/>
      <c r="I615" s="45"/>
      <c r="J615" s="45"/>
      <c r="K615" s="45"/>
      <c r="L615" s="45"/>
      <c r="M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row>
    <row r="616" spans="1:45" ht="12.75" customHeight="1" x14ac:dyDescent="0.15">
      <c r="A616" s="45"/>
      <c r="B616" s="45"/>
      <c r="C616" s="82"/>
      <c r="D616" s="45"/>
      <c r="E616" s="45"/>
      <c r="F616" s="45"/>
      <c r="G616" s="45"/>
      <c r="H616" s="45"/>
      <c r="I616" s="45"/>
      <c r="J616" s="45"/>
      <c r="K616" s="45"/>
      <c r="L616" s="45"/>
      <c r="M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row>
    <row r="617" spans="1:45" ht="12.75" customHeight="1" x14ac:dyDescent="0.15">
      <c r="A617" s="45"/>
      <c r="B617" s="45"/>
      <c r="C617" s="82"/>
      <c r="D617" s="45"/>
      <c r="E617" s="45"/>
      <c r="F617" s="45"/>
      <c r="G617" s="45"/>
      <c r="H617" s="45"/>
      <c r="I617" s="45"/>
      <c r="J617" s="45"/>
      <c r="K617" s="45"/>
      <c r="L617" s="45"/>
      <c r="M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row>
    <row r="618" spans="1:45" ht="12.75" customHeight="1" x14ac:dyDescent="0.15">
      <c r="A618" s="45"/>
      <c r="B618" s="45"/>
      <c r="C618" s="82"/>
      <c r="D618" s="45"/>
      <c r="E618" s="45"/>
      <c r="F618" s="45"/>
      <c r="G618" s="45"/>
      <c r="H618" s="45"/>
      <c r="I618" s="45"/>
      <c r="J618" s="45"/>
      <c r="K618" s="45"/>
      <c r="L618" s="45"/>
      <c r="M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row>
    <row r="619" spans="1:45" ht="12.75" customHeight="1" x14ac:dyDescent="0.15">
      <c r="A619" s="45"/>
      <c r="B619" s="45"/>
      <c r="C619" s="82"/>
      <c r="D619" s="45"/>
      <c r="E619" s="45"/>
      <c r="F619" s="45"/>
      <c r="G619" s="45"/>
      <c r="H619" s="45"/>
      <c r="I619" s="45"/>
      <c r="J619" s="45"/>
      <c r="K619" s="45"/>
      <c r="L619" s="45"/>
      <c r="M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row>
    <row r="620" spans="1:45" ht="12.75" customHeight="1" x14ac:dyDescent="0.15">
      <c r="A620" s="45"/>
      <c r="B620" s="45"/>
      <c r="C620" s="82"/>
      <c r="D620" s="45"/>
      <c r="E620" s="45"/>
      <c r="F620" s="45"/>
      <c r="G620" s="45"/>
      <c r="H620" s="45"/>
      <c r="I620" s="45"/>
      <c r="J620" s="45"/>
      <c r="K620" s="45"/>
      <c r="L620" s="45"/>
      <c r="M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row>
    <row r="621" spans="1:45" ht="12.75" customHeight="1" x14ac:dyDescent="0.15">
      <c r="A621" s="45"/>
      <c r="B621" s="45"/>
      <c r="C621" s="82"/>
      <c r="D621" s="45"/>
      <c r="E621" s="45"/>
      <c r="F621" s="45"/>
      <c r="G621" s="45"/>
      <c r="H621" s="45"/>
      <c r="I621" s="45"/>
      <c r="J621" s="45"/>
      <c r="K621" s="45"/>
      <c r="L621" s="45"/>
      <c r="M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row>
    <row r="622" spans="1:45" ht="12.75" customHeight="1" x14ac:dyDescent="0.15">
      <c r="A622" s="45"/>
      <c r="B622" s="45"/>
      <c r="C622" s="82"/>
      <c r="D622" s="45"/>
      <c r="E622" s="45"/>
      <c r="F622" s="45"/>
      <c r="G622" s="45"/>
      <c r="H622" s="45"/>
      <c r="I622" s="45"/>
      <c r="J622" s="45"/>
      <c r="K622" s="45"/>
      <c r="L622" s="45"/>
      <c r="M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row>
    <row r="623" spans="1:45" ht="12.75" customHeight="1" x14ac:dyDescent="0.15">
      <c r="A623" s="45"/>
      <c r="B623" s="45"/>
      <c r="C623" s="82"/>
      <c r="D623" s="45"/>
      <c r="E623" s="45"/>
      <c r="F623" s="45"/>
      <c r="G623" s="45"/>
      <c r="H623" s="45"/>
      <c r="I623" s="45"/>
      <c r="J623" s="45"/>
      <c r="K623" s="45"/>
      <c r="L623" s="45"/>
      <c r="M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row>
    <row r="624" spans="1:45" ht="12.75" customHeight="1" x14ac:dyDescent="0.15">
      <c r="A624" s="45"/>
      <c r="B624" s="45"/>
      <c r="C624" s="82"/>
      <c r="D624" s="45"/>
      <c r="E624" s="45"/>
      <c r="F624" s="45"/>
      <c r="G624" s="45"/>
      <c r="H624" s="45"/>
      <c r="I624" s="45"/>
      <c r="J624" s="45"/>
      <c r="K624" s="45"/>
      <c r="L624" s="45"/>
      <c r="M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row>
    <row r="625" spans="1:45" ht="12.75" customHeight="1" x14ac:dyDescent="0.15">
      <c r="A625" s="45"/>
      <c r="B625" s="45"/>
      <c r="C625" s="82"/>
      <c r="D625" s="45"/>
      <c r="E625" s="45"/>
      <c r="F625" s="45"/>
      <c r="G625" s="45"/>
      <c r="H625" s="45"/>
      <c r="I625" s="45"/>
      <c r="J625" s="45"/>
      <c r="K625" s="45"/>
      <c r="L625" s="45"/>
      <c r="M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row>
    <row r="626" spans="1:45" ht="12.75" customHeight="1" x14ac:dyDescent="0.15">
      <c r="A626" s="45"/>
      <c r="B626" s="45"/>
      <c r="C626" s="82"/>
      <c r="D626" s="45"/>
      <c r="E626" s="45"/>
      <c r="F626" s="45"/>
      <c r="G626" s="45"/>
      <c r="H626" s="45"/>
      <c r="I626" s="45"/>
      <c r="J626" s="45"/>
      <c r="K626" s="45"/>
      <c r="L626" s="45"/>
      <c r="M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row>
    <row r="627" spans="1:45" ht="12.75" customHeight="1" x14ac:dyDescent="0.15">
      <c r="A627" s="45"/>
      <c r="B627" s="45"/>
      <c r="C627" s="82"/>
      <c r="D627" s="45"/>
      <c r="E627" s="45"/>
      <c r="F627" s="45"/>
      <c r="G627" s="45"/>
      <c r="H627" s="45"/>
      <c r="I627" s="45"/>
      <c r="J627" s="45"/>
      <c r="K627" s="45"/>
      <c r="L627" s="45"/>
      <c r="M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row>
    <row r="628" spans="1:45" ht="12.75" customHeight="1" x14ac:dyDescent="0.15">
      <c r="A628" s="45"/>
      <c r="B628" s="45"/>
      <c r="C628" s="82"/>
      <c r="D628" s="45"/>
      <c r="E628" s="45"/>
      <c r="F628" s="45"/>
      <c r="G628" s="45"/>
      <c r="H628" s="45"/>
      <c r="I628" s="45"/>
      <c r="J628" s="45"/>
      <c r="K628" s="45"/>
      <c r="L628" s="45"/>
      <c r="M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row>
    <row r="629" spans="1:45" ht="12.75" customHeight="1" x14ac:dyDescent="0.15">
      <c r="A629" s="45"/>
      <c r="B629" s="45"/>
      <c r="C629" s="82"/>
      <c r="D629" s="45"/>
      <c r="E629" s="45"/>
      <c r="F629" s="45"/>
      <c r="G629" s="45"/>
      <c r="H629" s="45"/>
      <c r="I629" s="45"/>
      <c r="J629" s="45"/>
      <c r="K629" s="45"/>
      <c r="L629" s="45"/>
      <c r="M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row>
    <row r="630" spans="1:45" ht="12.75" customHeight="1" x14ac:dyDescent="0.15">
      <c r="A630" s="45"/>
      <c r="B630" s="45"/>
      <c r="C630" s="82"/>
      <c r="D630" s="45"/>
      <c r="E630" s="45"/>
      <c r="F630" s="45"/>
      <c r="G630" s="45"/>
      <c r="H630" s="45"/>
      <c r="I630" s="45"/>
      <c r="J630" s="45"/>
      <c r="K630" s="45"/>
      <c r="L630" s="45"/>
      <c r="M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row>
    <row r="631" spans="1:45" ht="12.75" customHeight="1" x14ac:dyDescent="0.15">
      <c r="A631" s="45"/>
      <c r="B631" s="45"/>
      <c r="C631" s="82"/>
      <c r="D631" s="45"/>
      <c r="E631" s="45"/>
      <c r="F631" s="45"/>
      <c r="G631" s="45"/>
      <c r="H631" s="45"/>
      <c r="I631" s="45"/>
      <c r="J631" s="45"/>
      <c r="K631" s="45"/>
      <c r="L631" s="45"/>
      <c r="M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row>
    <row r="632" spans="1:45" ht="12.75" customHeight="1" x14ac:dyDescent="0.15">
      <c r="A632" s="45"/>
      <c r="B632" s="45"/>
      <c r="C632" s="82"/>
      <c r="D632" s="45"/>
      <c r="E632" s="45"/>
      <c r="F632" s="45"/>
      <c r="G632" s="45"/>
      <c r="H632" s="45"/>
      <c r="I632" s="45"/>
      <c r="J632" s="45"/>
      <c r="K632" s="45"/>
      <c r="L632" s="45"/>
      <c r="M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row>
    <row r="633" spans="1:45" ht="12.75" customHeight="1" x14ac:dyDescent="0.15">
      <c r="A633" s="45"/>
      <c r="B633" s="45"/>
      <c r="C633" s="82"/>
      <c r="D633" s="45"/>
      <c r="E633" s="45"/>
      <c r="F633" s="45"/>
      <c r="G633" s="45"/>
      <c r="H633" s="45"/>
      <c r="I633" s="45"/>
      <c r="J633" s="45"/>
      <c r="K633" s="45"/>
      <c r="L633" s="45"/>
      <c r="M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row>
    <row r="634" spans="1:45" ht="12.75" customHeight="1" x14ac:dyDescent="0.15">
      <c r="A634" s="45"/>
      <c r="B634" s="45"/>
      <c r="C634" s="82"/>
      <c r="D634" s="45"/>
      <c r="E634" s="45"/>
      <c r="F634" s="45"/>
      <c r="G634" s="45"/>
      <c r="H634" s="45"/>
      <c r="I634" s="45"/>
      <c r="J634" s="45"/>
      <c r="K634" s="45"/>
      <c r="L634" s="45"/>
      <c r="M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row>
    <row r="635" spans="1:45" ht="12.75" customHeight="1" x14ac:dyDescent="0.15">
      <c r="A635" s="45"/>
      <c r="B635" s="45"/>
      <c r="C635" s="82"/>
      <c r="D635" s="45"/>
      <c r="E635" s="45"/>
      <c r="F635" s="45"/>
      <c r="G635" s="45"/>
      <c r="H635" s="45"/>
      <c r="I635" s="45"/>
      <c r="J635" s="45"/>
      <c r="K635" s="45"/>
      <c r="L635" s="45"/>
      <c r="M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row>
    <row r="636" spans="1:45" ht="12.75" customHeight="1" x14ac:dyDescent="0.15">
      <c r="A636" s="45"/>
      <c r="B636" s="45"/>
      <c r="C636" s="82"/>
      <c r="D636" s="45"/>
      <c r="E636" s="45"/>
      <c r="F636" s="45"/>
      <c r="G636" s="45"/>
      <c r="H636" s="45"/>
      <c r="I636" s="45"/>
      <c r="J636" s="45"/>
      <c r="K636" s="45"/>
      <c r="L636" s="45"/>
      <c r="M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row>
    <row r="637" spans="1:45" ht="12.75" customHeight="1" x14ac:dyDescent="0.15">
      <c r="A637" s="45"/>
      <c r="B637" s="45"/>
      <c r="C637" s="82"/>
      <c r="D637" s="45"/>
      <c r="E637" s="45"/>
      <c r="F637" s="45"/>
      <c r="G637" s="45"/>
      <c r="H637" s="45"/>
      <c r="I637" s="45"/>
      <c r="J637" s="45"/>
      <c r="K637" s="45"/>
      <c r="L637" s="45"/>
      <c r="M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row>
    <row r="638" spans="1:45" ht="12.75" customHeight="1" x14ac:dyDescent="0.15">
      <c r="A638" s="45"/>
      <c r="B638" s="45"/>
      <c r="C638" s="82"/>
      <c r="D638" s="45"/>
      <c r="E638" s="45"/>
      <c r="F638" s="45"/>
      <c r="G638" s="45"/>
      <c r="H638" s="45"/>
      <c r="I638" s="45"/>
      <c r="J638" s="45"/>
      <c r="K638" s="45"/>
      <c r="L638" s="45"/>
      <c r="M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row>
    <row r="639" spans="1:45" ht="12.75" customHeight="1" x14ac:dyDescent="0.15">
      <c r="A639" s="45"/>
      <c r="B639" s="45"/>
      <c r="C639" s="82"/>
      <c r="D639" s="45"/>
      <c r="E639" s="45"/>
      <c r="F639" s="45"/>
      <c r="G639" s="45"/>
      <c r="H639" s="45"/>
      <c r="I639" s="45"/>
      <c r="J639" s="45"/>
      <c r="K639" s="45"/>
      <c r="L639" s="45"/>
      <c r="M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row>
    <row r="640" spans="1:45" ht="12.75" customHeight="1" x14ac:dyDescent="0.15">
      <c r="A640" s="45"/>
      <c r="B640" s="45"/>
      <c r="C640" s="82"/>
      <c r="D640" s="45"/>
      <c r="E640" s="45"/>
      <c r="F640" s="45"/>
      <c r="G640" s="45"/>
      <c r="H640" s="45"/>
      <c r="I640" s="45"/>
      <c r="J640" s="45"/>
      <c r="K640" s="45"/>
      <c r="L640" s="45"/>
      <c r="M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row>
    <row r="641" spans="1:45" ht="12.75" customHeight="1" x14ac:dyDescent="0.15">
      <c r="A641" s="45"/>
      <c r="B641" s="45"/>
      <c r="C641" s="82"/>
      <c r="D641" s="45"/>
      <c r="E641" s="45"/>
      <c r="F641" s="45"/>
      <c r="G641" s="45"/>
      <c r="H641" s="45"/>
      <c r="I641" s="45"/>
      <c r="J641" s="45"/>
      <c r="K641" s="45"/>
      <c r="L641" s="45"/>
      <c r="M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row>
    <row r="642" spans="1:45" ht="12.75" customHeight="1" x14ac:dyDescent="0.15">
      <c r="A642" s="45"/>
      <c r="B642" s="45"/>
      <c r="C642" s="82"/>
      <c r="D642" s="45"/>
      <c r="E642" s="45"/>
      <c r="F642" s="45"/>
      <c r="G642" s="45"/>
      <c r="H642" s="45"/>
      <c r="I642" s="45"/>
      <c r="J642" s="45"/>
      <c r="K642" s="45"/>
      <c r="L642" s="45"/>
      <c r="M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row>
    <row r="643" spans="1:45" ht="12.75" customHeight="1" x14ac:dyDescent="0.15">
      <c r="A643" s="45"/>
      <c r="B643" s="45"/>
      <c r="C643" s="82"/>
      <c r="D643" s="45"/>
      <c r="E643" s="45"/>
      <c r="F643" s="45"/>
      <c r="G643" s="45"/>
      <c r="H643" s="45"/>
      <c r="I643" s="45"/>
      <c r="J643" s="45"/>
      <c r="K643" s="45"/>
      <c r="L643" s="45"/>
      <c r="M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row>
    <row r="644" spans="1:45" ht="12.75" customHeight="1" x14ac:dyDescent="0.15">
      <c r="A644" s="45"/>
      <c r="B644" s="45"/>
      <c r="C644" s="82"/>
      <c r="D644" s="45"/>
      <c r="E644" s="45"/>
      <c r="F644" s="45"/>
      <c r="G644" s="45"/>
      <c r="H644" s="45"/>
      <c r="I644" s="45"/>
      <c r="J644" s="45"/>
      <c r="K644" s="45"/>
      <c r="L644" s="45"/>
      <c r="M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row>
    <row r="645" spans="1:45" ht="12.75" customHeight="1" x14ac:dyDescent="0.15">
      <c r="A645" s="45"/>
      <c r="B645" s="45"/>
      <c r="C645" s="82"/>
      <c r="D645" s="45"/>
      <c r="E645" s="45"/>
      <c r="F645" s="45"/>
      <c r="G645" s="45"/>
      <c r="H645" s="45"/>
      <c r="I645" s="45"/>
      <c r="J645" s="45"/>
      <c r="K645" s="45"/>
      <c r="L645" s="45"/>
      <c r="M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row>
    <row r="646" spans="1:45" ht="12.75" customHeight="1" x14ac:dyDescent="0.15">
      <c r="A646" s="45"/>
      <c r="B646" s="45"/>
      <c r="C646" s="82"/>
      <c r="D646" s="45"/>
      <c r="E646" s="45"/>
      <c r="F646" s="45"/>
      <c r="G646" s="45"/>
      <c r="H646" s="45"/>
      <c r="I646" s="45"/>
      <c r="J646" s="45"/>
      <c r="K646" s="45"/>
      <c r="L646" s="45"/>
      <c r="M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row>
    <row r="647" spans="1:45" ht="12.75" customHeight="1" x14ac:dyDescent="0.15">
      <c r="A647" s="45"/>
      <c r="B647" s="45"/>
      <c r="C647" s="82"/>
      <c r="D647" s="45"/>
      <c r="E647" s="45"/>
      <c r="F647" s="45"/>
      <c r="G647" s="45"/>
      <c r="H647" s="45"/>
      <c r="I647" s="45"/>
      <c r="J647" s="45"/>
      <c r="K647" s="45"/>
      <c r="L647" s="45"/>
      <c r="M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row>
    <row r="648" spans="1:45" ht="12.75" customHeight="1" x14ac:dyDescent="0.15">
      <c r="A648" s="45"/>
      <c r="B648" s="45"/>
      <c r="C648" s="82"/>
      <c r="D648" s="45"/>
      <c r="E648" s="45"/>
      <c r="F648" s="45"/>
      <c r="G648" s="45"/>
      <c r="H648" s="45"/>
      <c r="I648" s="45"/>
      <c r="J648" s="45"/>
      <c r="K648" s="45"/>
      <c r="L648" s="45"/>
      <c r="M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row>
    <row r="649" spans="1:45" ht="12.75" customHeight="1" x14ac:dyDescent="0.15">
      <c r="A649" s="45"/>
      <c r="B649" s="45"/>
      <c r="C649" s="82"/>
      <c r="D649" s="45"/>
      <c r="E649" s="45"/>
      <c r="F649" s="45"/>
      <c r="G649" s="45"/>
      <c r="H649" s="45"/>
      <c r="I649" s="45"/>
      <c r="J649" s="45"/>
      <c r="K649" s="45"/>
      <c r="L649" s="45"/>
      <c r="M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row>
    <row r="650" spans="1:45" ht="12.75" customHeight="1" x14ac:dyDescent="0.15">
      <c r="A650" s="45"/>
      <c r="B650" s="45"/>
      <c r="C650" s="82"/>
      <c r="D650" s="45"/>
      <c r="E650" s="45"/>
      <c r="F650" s="45"/>
      <c r="G650" s="45"/>
      <c r="H650" s="45"/>
      <c r="I650" s="45"/>
      <c r="J650" s="45"/>
      <c r="K650" s="45"/>
      <c r="L650" s="45"/>
      <c r="M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row>
    <row r="651" spans="1:45" ht="12.75" customHeight="1" x14ac:dyDescent="0.15">
      <c r="A651" s="45"/>
      <c r="B651" s="45"/>
      <c r="C651" s="82"/>
      <c r="D651" s="45"/>
      <c r="E651" s="45"/>
      <c r="F651" s="45"/>
      <c r="G651" s="45"/>
      <c r="H651" s="45"/>
      <c r="I651" s="45"/>
      <c r="J651" s="45"/>
      <c r="K651" s="45"/>
      <c r="L651" s="45"/>
      <c r="M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row>
    <row r="652" spans="1:45" ht="12.75" customHeight="1" x14ac:dyDescent="0.15">
      <c r="A652" s="45"/>
      <c r="B652" s="45"/>
      <c r="C652" s="82"/>
      <c r="D652" s="45"/>
      <c r="E652" s="45"/>
      <c r="F652" s="45"/>
      <c r="G652" s="45"/>
      <c r="H652" s="45"/>
      <c r="I652" s="45"/>
      <c r="J652" s="45"/>
      <c r="K652" s="45"/>
      <c r="L652" s="45"/>
      <c r="M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row>
    <row r="653" spans="1:45" ht="12.75" customHeight="1" x14ac:dyDescent="0.15">
      <c r="A653" s="45"/>
      <c r="B653" s="45"/>
      <c r="C653" s="82"/>
      <c r="D653" s="45"/>
      <c r="E653" s="45"/>
      <c r="F653" s="45"/>
      <c r="G653" s="45"/>
      <c r="H653" s="45"/>
      <c r="I653" s="45"/>
      <c r="J653" s="45"/>
      <c r="K653" s="45"/>
      <c r="L653" s="45"/>
      <c r="M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row>
    <row r="654" spans="1:45" ht="12.75" customHeight="1" x14ac:dyDescent="0.15">
      <c r="A654" s="45"/>
      <c r="B654" s="45"/>
      <c r="C654" s="82"/>
      <c r="D654" s="45"/>
      <c r="E654" s="45"/>
      <c r="F654" s="45"/>
      <c r="G654" s="45"/>
      <c r="H654" s="45"/>
      <c r="I654" s="45"/>
      <c r="J654" s="45"/>
      <c r="K654" s="45"/>
      <c r="L654" s="45"/>
      <c r="M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row>
    <row r="655" spans="1:45" ht="12.75" customHeight="1" x14ac:dyDescent="0.15">
      <c r="A655" s="45"/>
      <c r="B655" s="45"/>
      <c r="C655" s="82"/>
      <c r="D655" s="45"/>
      <c r="E655" s="45"/>
      <c r="F655" s="45"/>
      <c r="G655" s="45"/>
      <c r="H655" s="45"/>
      <c r="I655" s="45"/>
      <c r="J655" s="45"/>
      <c r="K655" s="45"/>
      <c r="L655" s="45"/>
      <c r="M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row>
    <row r="656" spans="1:45" ht="12.75" customHeight="1" x14ac:dyDescent="0.15">
      <c r="A656" s="45"/>
      <c r="B656" s="45"/>
      <c r="C656" s="82"/>
      <c r="D656" s="45"/>
      <c r="E656" s="45"/>
      <c r="F656" s="45"/>
      <c r="G656" s="45"/>
      <c r="H656" s="45"/>
      <c r="I656" s="45"/>
      <c r="J656" s="45"/>
      <c r="K656" s="45"/>
      <c r="L656" s="45"/>
      <c r="M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row>
    <row r="657" spans="1:45" ht="12.75" customHeight="1" x14ac:dyDescent="0.15">
      <c r="A657" s="45"/>
      <c r="B657" s="45"/>
      <c r="C657" s="82"/>
      <c r="D657" s="45"/>
      <c r="E657" s="45"/>
      <c r="F657" s="45"/>
      <c r="G657" s="45"/>
      <c r="H657" s="45"/>
      <c r="I657" s="45"/>
      <c r="J657" s="45"/>
      <c r="K657" s="45"/>
      <c r="L657" s="45"/>
      <c r="M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row>
    <row r="658" spans="1:45" ht="12.75" customHeight="1" x14ac:dyDescent="0.15">
      <c r="A658" s="45"/>
      <c r="B658" s="45"/>
      <c r="C658" s="82"/>
      <c r="D658" s="45"/>
      <c r="E658" s="45"/>
      <c r="F658" s="45"/>
      <c r="G658" s="45"/>
      <c r="H658" s="45"/>
      <c r="I658" s="45"/>
      <c r="J658" s="45"/>
      <c r="K658" s="45"/>
      <c r="L658" s="45"/>
      <c r="M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row>
    <row r="659" spans="1:45" ht="12.75" customHeight="1" x14ac:dyDescent="0.15">
      <c r="A659" s="45"/>
      <c r="B659" s="45"/>
      <c r="C659" s="82"/>
      <c r="D659" s="45"/>
      <c r="E659" s="45"/>
      <c r="F659" s="45"/>
      <c r="G659" s="45"/>
      <c r="H659" s="45"/>
      <c r="I659" s="45"/>
      <c r="J659" s="45"/>
      <c r="K659" s="45"/>
      <c r="L659" s="45"/>
      <c r="M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row>
    <row r="660" spans="1:45" ht="12.75" customHeight="1" x14ac:dyDescent="0.15">
      <c r="A660" s="45"/>
      <c r="B660" s="45"/>
      <c r="C660" s="82"/>
      <c r="D660" s="45"/>
      <c r="E660" s="45"/>
      <c r="F660" s="45"/>
      <c r="G660" s="45"/>
      <c r="H660" s="45"/>
      <c r="I660" s="45"/>
      <c r="J660" s="45"/>
      <c r="K660" s="45"/>
      <c r="L660" s="45"/>
      <c r="M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row>
    <row r="661" spans="1:45" ht="12.75" customHeight="1" x14ac:dyDescent="0.15">
      <c r="A661" s="45"/>
      <c r="B661" s="45"/>
      <c r="C661" s="82"/>
      <c r="D661" s="45"/>
      <c r="E661" s="45"/>
      <c r="F661" s="45"/>
      <c r="G661" s="45"/>
      <c r="H661" s="45"/>
      <c r="I661" s="45"/>
      <c r="J661" s="45"/>
      <c r="K661" s="45"/>
      <c r="L661" s="45"/>
      <c r="M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row>
    <row r="662" spans="1:45" ht="12.75" customHeight="1" x14ac:dyDescent="0.15">
      <c r="A662" s="45"/>
      <c r="B662" s="45"/>
      <c r="C662" s="82"/>
      <c r="D662" s="45"/>
      <c r="E662" s="45"/>
      <c r="F662" s="45"/>
      <c r="G662" s="45"/>
      <c r="H662" s="45"/>
      <c r="I662" s="45"/>
      <c r="J662" s="45"/>
      <c r="K662" s="45"/>
      <c r="L662" s="45"/>
      <c r="M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row>
    <row r="663" spans="1:45" ht="12.75" customHeight="1" x14ac:dyDescent="0.15">
      <c r="A663" s="45"/>
      <c r="B663" s="45"/>
      <c r="C663" s="82"/>
      <c r="D663" s="45"/>
      <c r="E663" s="45"/>
      <c r="F663" s="45"/>
      <c r="G663" s="45"/>
      <c r="H663" s="45"/>
      <c r="I663" s="45"/>
      <c r="J663" s="45"/>
      <c r="K663" s="45"/>
      <c r="L663" s="45"/>
      <c r="M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row>
    <row r="664" spans="1:45" ht="12.75" customHeight="1" x14ac:dyDescent="0.15">
      <c r="A664" s="45"/>
      <c r="B664" s="45"/>
      <c r="C664" s="82"/>
      <c r="D664" s="45"/>
      <c r="E664" s="45"/>
      <c r="F664" s="45"/>
      <c r="G664" s="45"/>
      <c r="H664" s="45"/>
      <c r="I664" s="45"/>
      <c r="J664" s="45"/>
      <c r="K664" s="45"/>
      <c r="L664" s="45"/>
      <c r="M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row>
    <row r="665" spans="1:45" ht="12.75" customHeight="1" x14ac:dyDescent="0.15">
      <c r="A665" s="45"/>
      <c r="B665" s="45"/>
      <c r="C665" s="82"/>
      <c r="D665" s="45"/>
      <c r="E665" s="45"/>
      <c r="F665" s="45"/>
      <c r="G665" s="45"/>
      <c r="H665" s="45"/>
      <c r="I665" s="45"/>
      <c r="J665" s="45"/>
      <c r="K665" s="45"/>
      <c r="L665" s="45"/>
      <c r="M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row>
    <row r="666" spans="1:45" ht="12.75" customHeight="1" x14ac:dyDescent="0.15">
      <c r="A666" s="45"/>
      <c r="B666" s="45"/>
      <c r="C666" s="82"/>
      <c r="D666" s="45"/>
      <c r="E666" s="45"/>
      <c r="F666" s="45"/>
      <c r="G666" s="45"/>
      <c r="H666" s="45"/>
      <c r="I666" s="45"/>
      <c r="J666" s="45"/>
      <c r="K666" s="45"/>
      <c r="L666" s="45"/>
      <c r="M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row>
    <row r="667" spans="1:45" ht="12.75" customHeight="1" x14ac:dyDescent="0.15">
      <c r="A667" s="45"/>
      <c r="B667" s="45"/>
      <c r="C667" s="82"/>
      <c r="D667" s="45"/>
      <c r="E667" s="45"/>
      <c r="F667" s="45"/>
      <c r="G667" s="45"/>
      <c r="H667" s="45"/>
      <c r="I667" s="45"/>
      <c r="J667" s="45"/>
      <c r="K667" s="45"/>
      <c r="L667" s="45"/>
      <c r="M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row>
    <row r="668" spans="1:45" ht="12.75" customHeight="1" x14ac:dyDescent="0.15">
      <c r="A668" s="45"/>
      <c r="B668" s="45"/>
      <c r="C668" s="82"/>
      <c r="D668" s="45"/>
      <c r="E668" s="45"/>
      <c r="F668" s="45"/>
      <c r="G668" s="45"/>
      <c r="H668" s="45"/>
      <c r="I668" s="45"/>
      <c r="J668" s="45"/>
      <c r="K668" s="45"/>
      <c r="L668" s="45"/>
      <c r="M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row>
    <row r="669" spans="1:45" ht="12.75" customHeight="1" x14ac:dyDescent="0.15">
      <c r="A669" s="45"/>
      <c r="B669" s="45"/>
      <c r="C669" s="82"/>
      <c r="D669" s="45"/>
      <c r="E669" s="45"/>
      <c r="F669" s="45"/>
      <c r="G669" s="45"/>
      <c r="H669" s="45"/>
      <c r="I669" s="45"/>
      <c r="J669" s="45"/>
      <c r="K669" s="45"/>
      <c r="L669" s="45"/>
      <c r="M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row>
    <row r="670" spans="1:45" ht="12.75" customHeight="1" x14ac:dyDescent="0.15">
      <c r="A670" s="45"/>
      <c r="B670" s="45"/>
      <c r="C670" s="82"/>
      <c r="D670" s="45"/>
      <c r="E670" s="45"/>
      <c r="F670" s="45"/>
      <c r="G670" s="45"/>
      <c r="H670" s="45"/>
      <c r="I670" s="45"/>
      <c r="J670" s="45"/>
      <c r="K670" s="45"/>
      <c r="L670" s="45"/>
      <c r="M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row>
    <row r="671" spans="1:45" ht="12.75" customHeight="1" x14ac:dyDescent="0.15">
      <c r="A671" s="45"/>
      <c r="B671" s="45"/>
      <c r="C671" s="82"/>
      <c r="D671" s="45"/>
      <c r="E671" s="45"/>
      <c r="F671" s="45"/>
      <c r="G671" s="45"/>
      <c r="H671" s="45"/>
      <c r="I671" s="45"/>
      <c r="J671" s="45"/>
      <c r="K671" s="45"/>
      <c r="L671" s="45"/>
      <c r="M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row>
    <row r="672" spans="1:45" ht="12.75" customHeight="1" x14ac:dyDescent="0.15">
      <c r="A672" s="45"/>
      <c r="B672" s="45"/>
      <c r="C672" s="82"/>
      <c r="D672" s="45"/>
      <c r="E672" s="45"/>
      <c r="F672" s="45"/>
      <c r="G672" s="45"/>
      <c r="H672" s="45"/>
      <c r="I672" s="45"/>
      <c r="J672" s="45"/>
      <c r="K672" s="45"/>
      <c r="L672" s="45"/>
      <c r="M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row>
    <row r="673" spans="1:45" ht="12.75" customHeight="1" x14ac:dyDescent="0.15">
      <c r="A673" s="45"/>
      <c r="B673" s="45"/>
      <c r="C673" s="82"/>
      <c r="D673" s="45"/>
      <c r="E673" s="45"/>
      <c r="F673" s="45"/>
      <c r="G673" s="45"/>
      <c r="H673" s="45"/>
      <c r="I673" s="45"/>
      <c r="J673" s="45"/>
      <c r="K673" s="45"/>
      <c r="L673" s="45"/>
      <c r="M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row>
    <row r="674" spans="1:45" ht="12.75" customHeight="1" x14ac:dyDescent="0.15">
      <c r="A674" s="45"/>
      <c r="B674" s="45"/>
      <c r="C674" s="82"/>
      <c r="D674" s="45"/>
      <c r="E674" s="45"/>
      <c r="F674" s="45"/>
      <c r="G674" s="45"/>
      <c r="H674" s="45"/>
      <c r="I674" s="45"/>
      <c r="J674" s="45"/>
      <c r="K674" s="45"/>
      <c r="L674" s="45"/>
      <c r="M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row>
    <row r="675" spans="1:45" ht="12.75" customHeight="1" x14ac:dyDescent="0.15">
      <c r="A675" s="45"/>
      <c r="B675" s="45"/>
      <c r="C675" s="82"/>
      <c r="D675" s="45"/>
      <c r="E675" s="45"/>
      <c r="F675" s="45"/>
      <c r="G675" s="45"/>
      <c r="H675" s="45"/>
      <c r="I675" s="45"/>
      <c r="J675" s="45"/>
      <c r="K675" s="45"/>
      <c r="L675" s="45"/>
      <c r="M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row>
    <row r="676" spans="1:45" ht="12.75" customHeight="1" x14ac:dyDescent="0.15">
      <c r="A676" s="45"/>
      <c r="B676" s="45"/>
      <c r="C676" s="82"/>
      <c r="D676" s="45"/>
      <c r="E676" s="45"/>
      <c r="F676" s="45"/>
      <c r="G676" s="45"/>
      <c r="H676" s="45"/>
      <c r="I676" s="45"/>
      <c r="J676" s="45"/>
      <c r="K676" s="45"/>
      <c r="L676" s="45"/>
      <c r="M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row>
    <row r="677" spans="1:45" ht="12.75" customHeight="1" x14ac:dyDescent="0.15">
      <c r="A677" s="45"/>
      <c r="B677" s="45"/>
      <c r="C677" s="82"/>
      <c r="D677" s="45"/>
      <c r="E677" s="45"/>
      <c r="F677" s="45"/>
      <c r="G677" s="45"/>
      <c r="H677" s="45"/>
      <c r="I677" s="45"/>
      <c r="J677" s="45"/>
      <c r="K677" s="45"/>
      <c r="L677" s="45"/>
      <c r="M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row>
    <row r="678" spans="1:45" ht="12.75" customHeight="1" x14ac:dyDescent="0.15">
      <c r="A678" s="45"/>
      <c r="B678" s="45"/>
      <c r="C678" s="82"/>
      <c r="D678" s="45"/>
      <c r="E678" s="45"/>
      <c r="F678" s="45"/>
      <c r="G678" s="45"/>
      <c r="H678" s="45"/>
      <c r="I678" s="45"/>
      <c r="J678" s="45"/>
      <c r="K678" s="45"/>
      <c r="L678" s="45"/>
      <c r="M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row>
    <row r="679" spans="1:45" ht="12.75" customHeight="1" x14ac:dyDescent="0.15">
      <c r="A679" s="45"/>
      <c r="B679" s="45"/>
      <c r="C679" s="82"/>
      <c r="D679" s="45"/>
      <c r="E679" s="45"/>
      <c r="F679" s="45"/>
      <c r="G679" s="45"/>
      <c r="H679" s="45"/>
      <c r="I679" s="45"/>
      <c r="J679" s="45"/>
      <c r="K679" s="45"/>
      <c r="L679" s="45"/>
      <c r="M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row>
    <row r="680" spans="1:45" ht="12.75" customHeight="1" x14ac:dyDescent="0.15">
      <c r="A680" s="45"/>
      <c r="B680" s="45"/>
      <c r="C680" s="82"/>
      <c r="D680" s="45"/>
      <c r="E680" s="45"/>
      <c r="F680" s="45"/>
      <c r="G680" s="45"/>
      <c r="H680" s="45"/>
      <c r="I680" s="45"/>
      <c r="J680" s="45"/>
      <c r="K680" s="45"/>
      <c r="L680" s="45"/>
      <c r="M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row>
    <row r="681" spans="1:45" ht="12.75" customHeight="1" x14ac:dyDescent="0.15">
      <c r="A681" s="45"/>
      <c r="B681" s="45"/>
      <c r="C681" s="82"/>
      <c r="D681" s="45"/>
      <c r="E681" s="45"/>
      <c r="F681" s="45"/>
      <c r="G681" s="45"/>
      <c r="H681" s="45"/>
      <c r="I681" s="45"/>
      <c r="J681" s="45"/>
      <c r="K681" s="45"/>
      <c r="L681" s="45"/>
      <c r="M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row>
    <row r="682" spans="1:45" ht="12.75" customHeight="1" x14ac:dyDescent="0.15">
      <c r="A682" s="45"/>
      <c r="B682" s="45"/>
      <c r="C682" s="82"/>
      <c r="D682" s="45"/>
      <c r="E682" s="45"/>
      <c r="F682" s="45"/>
      <c r="G682" s="45"/>
      <c r="H682" s="45"/>
      <c r="I682" s="45"/>
      <c r="J682" s="45"/>
      <c r="K682" s="45"/>
      <c r="L682" s="45"/>
      <c r="M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row>
    <row r="683" spans="1:45" ht="12.75" customHeight="1" x14ac:dyDescent="0.15">
      <c r="A683" s="45"/>
      <c r="B683" s="45"/>
      <c r="C683" s="82"/>
      <c r="D683" s="45"/>
      <c r="E683" s="45"/>
      <c r="F683" s="45"/>
      <c r="G683" s="45"/>
      <c r="H683" s="45"/>
      <c r="I683" s="45"/>
      <c r="J683" s="45"/>
      <c r="K683" s="45"/>
      <c r="L683" s="45"/>
      <c r="M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row>
    <row r="684" spans="1:45" ht="12.75" customHeight="1" x14ac:dyDescent="0.15">
      <c r="A684" s="45"/>
      <c r="B684" s="45"/>
      <c r="C684" s="82"/>
      <c r="D684" s="45"/>
      <c r="E684" s="45"/>
      <c r="F684" s="45"/>
      <c r="G684" s="45"/>
      <c r="H684" s="45"/>
      <c r="I684" s="45"/>
      <c r="J684" s="45"/>
      <c r="K684" s="45"/>
      <c r="L684" s="45"/>
      <c r="M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row>
    <row r="685" spans="1:45" ht="12.75" customHeight="1" x14ac:dyDescent="0.15">
      <c r="A685" s="45"/>
      <c r="B685" s="45"/>
      <c r="C685" s="82"/>
      <c r="D685" s="45"/>
      <c r="E685" s="45"/>
      <c r="F685" s="45"/>
      <c r="G685" s="45"/>
      <c r="H685" s="45"/>
      <c r="I685" s="45"/>
      <c r="J685" s="45"/>
      <c r="K685" s="45"/>
      <c r="L685" s="45"/>
      <c r="M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row>
    <row r="686" spans="1:45" ht="12.75" customHeight="1" x14ac:dyDescent="0.15">
      <c r="A686" s="45"/>
      <c r="B686" s="45"/>
      <c r="C686" s="82"/>
      <c r="D686" s="45"/>
      <c r="E686" s="45"/>
      <c r="F686" s="45"/>
      <c r="G686" s="45"/>
      <c r="H686" s="45"/>
      <c r="I686" s="45"/>
      <c r="J686" s="45"/>
      <c r="K686" s="45"/>
      <c r="L686" s="45"/>
      <c r="M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row>
    <row r="687" spans="1:45" ht="12.75" customHeight="1" x14ac:dyDescent="0.15">
      <c r="A687" s="45"/>
      <c r="B687" s="45"/>
      <c r="C687" s="82"/>
      <c r="D687" s="45"/>
      <c r="E687" s="45"/>
      <c r="F687" s="45"/>
      <c r="G687" s="45"/>
      <c r="H687" s="45"/>
      <c r="I687" s="45"/>
      <c r="J687" s="45"/>
      <c r="K687" s="45"/>
      <c r="L687" s="45"/>
      <c r="M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row>
    <row r="688" spans="1:45" ht="12.75" customHeight="1" x14ac:dyDescent="0.15">
      <c r="A688" s="45"/>
      <c r="B688" s="45"/>
      <c r="C688" s="82"/>
      <c r="D688" s="45"/>
      <c r="E688" s="45"/>
      <c r="F688" s="45"/>
      <c r="G688" s="45"/>
      <c r="H688" s="45"/>
      <c r="I688" s="45"/>
      <c r="J688" s="45"/>
      <c r="K688" s="45"/>
      <c r="L688" s="45"/>
      <c r="M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row>
    <row r="689" spans="1:45" ht="12.75" customHeight="1" x14ac:dyDescent="0.15">
      <c r="A689" s="45"/>
      <c r="B689" s="45"/>
      <c r="C689" s="82"/>
      <c r="D689" s="45"/>
      <c r="E689" s="45"/>
      <c r="F689" s="45"/>
      <c r="G689" s="45"/>
      <c r="H689" s="45"/>
      <c r="I689" s="45"/>
      <c r="J689" s="45"/>
      <c r="K689" s="45"/>
      <c r="L689" s="45"/>
      <c r="M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row>
    <row r="690" spans="1:45" ht="12.75" customHeight="1" x14ac:dyDescent="0.15">
      <c r="A690" s="45"/>
      <c r="B690" s="45"/>
      <c r="C690" s="82"/>
      <c r="D690" s="45"/>
      <c r="E690" s="45"/>
      <c r="F690" s="45"/>
      <c r="G690" s="45"/>
      <c r="H690" s="45"/>
      <c r="I690" s="45"/>
      <c r="J690" s="45"/>
      <c r="K690" s="45"/>
      <c r="L690" s="45"/>
      <c r="M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row>
    <row r="691" spans="1:45" ht="12.75" customHeight="1" x14ac:dyDescent="0.15">
      <c r="A691" s="45"/>
      <c r="B691" s="45"/>
      <c r="C691" s="82"/>
      <c r="D691" s="45"/>
      <c r="E691" s="45"/>
      <c r="F691" s="45"/>
      <c r="G691" s="45"/>
      <c r="H691" s="45"/>
      <c r="I691" s="45"/>
      <c r="J691" s="45"/>
      <c r="K691" s="45"/>
      <c r="L691" s="45"/>
      <c r="M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row>
    <row r="692" spans="1:45" ht="12.75" customHeight="1" x14ac:dyDescent="0.15">
      <c r="A692" s="45"/>
      <c r="B692" s="45"/>
      <c r="C692" s="82"/>
      <c r="D692" s="45"/>
      <c r="E692" s="45"/>
      <c r="F692" s="45"/>
      <c r="G692" s="45"/>
      <c r="H692" s="45"/>
      <c r="I692" s="45"/>
      <c r="J692" s="45"/>
      <c r="K692" s="45"/>
      <c r="L692" s="45"/>
      <c r="M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row>
    <row r="693" spans="1:45" ht="12.75" customHeight="1" x14ac:dyDescent="0.15">
      <c r="A693" s="45"/>
      <c r="B693" s="45"/>
      <c r="C693" s="82"/>
      <c r="D693" s="45"/>
      <c r="E693" s="45"/>
      <c r="F693" s="45"/>
      <c r="G693" s="45"/>
      <c r="H693" s="45"/>
      <c r="I693" s="45"/>
      <c r="J693" s="45"/>
      <c r="K693" s="45"/>
      <c r="L693" s="45"/>
      <c r="M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row>
    <row r="694" spans="1:45" ht="12.75" customHeight="1" x14ac:dyDescent="0.15">
      <c r="A694" s="45"/>
      <c r="B694" s="45"/>
      <c r="C694" s="82"/>
      <c r="D694" s="45"/>
      <c r="E694" s="45"/>
      <c r="F694" s="45"/>
      <c r="G694" s="45"/>
      <c r="H694" s="45"/>
      <c r="I694" s="45"/>
      <c r="J694" s="45"/>
      <c r="K694" s="45"/>
      <c r="L694" s="45"/>
      <c r="M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row>
    <row r="695" spans="1:45" ht="12.75" customHeight="1" x14ac:dyDescent="0.15">
      <c r="A695" s="45"/>
      <c r="B695" s="45"/>
      <c r="C695" s="82"/>
      <c r="D695" s="45"/>
      <c r="E695" s="45"/>
      <c r="F695" s="45"/>
      <c r="G695" s="45"/>
      <c r="H695" s="45"/>
      <c r="I695" s="45"/>
      <c r="J695" s="45"/>
      <c r="K695" s="45"/>
      <c r="L695" s="45"/>
      <c r="M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row>
    <row r="696" spans="1:45" ht="12.75" customHeight="1" x14ac:dyDescent="0.15">
      <c r="A696" s="45"/>
      <c r="B696" s="45"/>
      <c r="C696" s="82"/>
      <c r="D696" s="45"/>
      <c r="E696" s="45"/>
      <c r="F696" s="45"/>
      <c r="G696" s="45"/>
      <c r="H696" s="45"/>
      <c r="I696" s="45"/>
      <c r="J696" s="45"/>
      <c r="K696" s="45"/>
      <c r="L696" s="45"/>
      <c r="M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row>
    <row r="697" spans="1:45" ht="12.75" customHeight="1" x14ac:dyDescent="0.15">
      <c r="A697" s="45"/>
      <c r="B697" s="45"/>
      <c r="C697" s="82"/>
      <c r="D697" s="45"/>
      <c r="E697" s="45"/>
      <c r="F697" s="45"/>
      <c r="G697" s="45"/>
      <c r="H697" s="45"/>
      <c r="I697" s="45"/>
      <c r="J697" s="45"/>
      <c r="K697" s="45"/>
      <c r="L697" s="45"/>
      <c r="M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row>
    <row r="698" spans="1:45" ht="12.75" customHeight="1" x14ac:dyDescent="0.15">
      <c r="A698" s="45"/>
      <c r="B698" s="45"/>
      <c r="C698" s="82"/>
      <c r="D698" s="45"/>
      <c r="E698" s="45"/>
      <c r="F698" s="45"/>
      <c r="G698" s="45"/>
      <c r="H698" s="45"/>
      <c r="I698" s="45"/>
      <c r="J698" s="45"/>
      <c r="K698" s="45"/>
      <c r="L698" s="45"/>
      <c r="M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row>
    <row r="699" spans="1:45" ht="12.75" customHeight="1" x14ac:dyDescent="0.15">
      <c r="A699" s="45"/>
      <c r="B699" s="45"/>
      <c r="C699" s="82"/>
      <c r="D699" s="45"/>
      <c r="E699" s="45"/>
      <c r="F699" s="45"/>
      <c r="G699" s="45"/>
      <c r="H699" s="45"/>
      <c r="I699" s="45"/>
      <c r="J699" s="45"/>
      <c r="K699" s="45"/>
      <c r="L699" s="45"/>
      <c r="M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row>
    <row r="700" spans="1:45" ht="12.75" customHeight="1" x14ac:dyDescent="0.15">
      <c r="A700" s="45"/>
      <c r="B700" s="45"/>
      <c r="C700" s="82"/>
      <c r="D700" s="45"/>
      <c r="E700" s="45"/>
      <c r="F700" s="45"/>
      <c r="G700" s="45"/>
      <c r="H700" s="45"/>
      <c r="I700" s="45"/>
      <c r="J700" s="45"/>
      <c r="K700" s="45"/>
      <c r="L700" s="45"/>
      <c r="M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row>
    <row r="701" spans="1:45" ht="12.75" customHeight="1" x14ac:dyDescent="0.15">
      <c r="A701" s="45"/>
      <c r="B701" s="45"/>
      <c r="C701" s="82"/>
      <c r="D701" s="45"/>
      <c r="E701" s="45"/>
      <c r="F701" s="45"/>
      <c r="G701" s="45"/>
      <c r="H701" s="45"/>
      <c r="I701" s="45"/>
      <c r="J701" s="45"/>
      <c r="K701" s="45"/>
      <c r="L701" s="45"/>
      <c r="M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row>
    <row r="702" spans="1:45" ht="12.75" customHeight="1" x14ac:dyDescent="0.15">
      <c r="A702" s="45"/>
      <c r="B702" s="45"/>
      <c r="C702" s="82"/>
      <c r="D702" s="45"/>
      <c r="E702" s="45"/>
      <c r="F702" s="45"/>
      <c r="G702" s="45"/>
      <c r="H702" s="45"/>
      <c r="I702" s="45"/>
      <c r="J702" s="45"/>
      <c r="K702" s="45"/>
      <c r="L702" s="45"/>
      <c r="M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row>
    <row r="703" spans="1:45" ht="12.75" customHeight="1" x14ac:dyDescent="0.15">
      <c r="A703" s="45"/>
      <c r="B703" s="45"/>
      <c r="C703" s="82"/>
      <c r="D703" s="45"/>
      <c r="E703" s="45"/>
      <c r="F703" s="45"/>
      <c r="G703" s="45"/>
      <c r="H703" s="45"/>
      <c r="I703" s="45"/>
      <c r="J703" s="45"/>
      <c r="K703" s="45"/>
      <c r="L703" s="45"/>
      <c r="M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row>
    <row r="704" spans="1:45" ht="12.75" customHeight="1" x14ac:dyDescent="0.15">
      <c r="A704" s="45"/>
      <c r="B704" s="45"/>
      <c r="C704" s="82"/>
      <c r="D704" s="45"/>
      <c r="E704" s="45"/>
      <c r="F704" s="45"/>
      <c r="G704" s="45"/>
      <c r="H704" s="45"/>
      <c r="I704" s="45"/>
      <c r="J704" s="45"/>
      <c r="K704" s="45"/>
      <c r="L704" s="45"/>
      <c r="M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row>
    <row r="705" spans="1:45" ht="12.75" customHeight="1" x14ac:dyDescent="0.15">
      <c r="A705" s="45"/>
      <c r="B705" s="45"/>
      <c r="C705" s="82"/>
      <c r="D705" s="45"/>
      <c r="E705" s="45"/>
      <c r="F705" s="45"/>
      <c r="G705" s="45"/>
      <c r="H705" s="45"/>
      <c r="I705" s="45"/>
      <c r="J705" s="45"/>
      <c r="K705" s="45"/>
      <c r="L705" s="45"/>
      <c r="M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row>
    <row r="706" spans="1:45" ht="12.75" customHeight="1" x14ac:dyDescent="0.15">
      <c r="A706" s="45"/>
      <c r="B706" s="45"/>
      <c r="C706" s="82"/>
      <c r="D706" s="45"/>
      <c r="E706" s="45"/>
      <c r="F706" s="45"/>
      <c r="G706" s="45"/>
      <c r="H706" s="45"/>
      <c r="I706" s="45"/>
      <c r="J706" s="45"/>
      <c r="K706" s="45"/>
      <c r="L706" s="45"/>
      <c r="M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row>
    <row r="707" spans="1:45" ht="12.75" customHeight="1" x14ac:dyDescent="0.15">
      <c r="A707" s="45"/>
      <c r="B707" s="45"/>
      <c r="C707" s="82"/>
      <c r="D707" s="45"/>
      <c r="E707" s="45"/>
      <c r="F707" s="45"/>
      <c r="G707" s="45"/>
      <c r="H707" s="45"/>
      <c r="I707" s="45"/>
      <c r="J707" s="45"/>
      <c r="K707" s="45"/>
      <c r="L707" s="45"/>
      <c r="M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row>
    <row r="708" spans="1:45" ht="12.75" customHeight="1" x14ac:dyDescent="0.15">
      <c r="A708" s="45"/>
      <c r="B708" s="45"/>
      <c r="C708" s="82"/>
      <c r="D708" s="45"/>
      <c r="E708" s="45"/>
      <c r="F708" s="45"/>
      <c r="G708" s="45"/>
      <c r="H708" s="45"/>
      <c r="I708" s="45"/>
      <c r="J708" s="45"/>
      <c r="K708" s="45"/>
      <c r="L708" s="45"/>
      <c r="M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row>
    <row r="709" spans="1:45" ht="12.75" customHeight="1" x14ac:dyDescent="0.15">
      <c r="A709" s="45"/>
      <c r="B709" s="45"/>
      <c r="C709" s="82"/>
      <c r="D709" s="45"/>
      <c r="E709" s="45"/>
      <c r="F709" s="45"/>
      <c r="G709" s="45"/>
      <c r="H709" s="45"/>
      <c r="I709" s="45"/>
      <c r="J709" s="45"/>
      <c r="K709" s="45"/>
      <c r="L709" s="45"/>
      <c r="M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row>
    <row r="710" spans="1:45" ht="12.75" customHeight="1" x14ac:dyDescent="0.15">
      <c r="A710" s="45"/>
      <c r="B710" s="45"/>
      <c r="C710" s="82"/>
      <c r="D710" s="45"/>
      <c r="E710" s="45"/>
      <c r="F710" s="45"/>
      <c r="G710" s="45"/>
      <c r="H710" s="45"/>
      <c r="I710" s="45"/>
      <c r="J710" s="45"/>
      <c r="K710" s="45"/>
      <c r="L710" s="45"/>
      <c r="M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row>
    <row r="711" spans="1:45" ht="12.75" customHeight="1" x14ac:dyDescent="0.15">
      <c r="A711" s="45"/>
      <c r="B711" s="45"/>
      <c r="C711" s="82"/>
      <c r="D711" s="45"/>
      <c r="E711" s="45"/>
      <c r="F711" s="45"/>
      <c r="G711" s="45"/>
      <c r="H711" s="45"/>
      <c r="I711" s="45"/>
      <c r="J711" s="45"/>
      <c r="K711" s="45"/>
      <c r="L711" s="45"/>
      <c r="M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row>
    <row r="712" spans="1:45" ht="12.75" customHeight="1" x14ac:dyDescent="0.15">
      <c r="A712" s="45"/>
      <c r="B712" s="45"/>
      <c r="C712" s="82"/>
      <c r="D712" s="45"/>
      <c r="E712" s="45"/>
      <c r="F712" s="45"/>
      <c r="G712" s="45"/>
      <c r="H712" s="45"/>
      <c r="I712" s="45"/>
      <c r="J712" s="45"/>
      <c r="K712" s="45"/>
      <c r="L712" s="45"/>
      <c r="M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row>
    <row r="713" spans="1:45" ht="12.75" customHeight="1" x14ac:dyDescent="0.15">
      <c r="A713" s="45"/>
      <c r="B713" s="45"/>
      <c r="C713" s="82"/>
      <c r="D713" s="45"/>
      <c r="E713" s="45"/>
      <c r="F713" s="45"/>
      <c r="G713" s="45"/>
      <c r="H713" s="45"/>
      <c r="I713" s="45"/>
      <c r="J713" s="45"/>
      <c r="K713" s="45"/>
      <c r="L713" s="45"/>
      <c r="M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row>
    <row r="714" spans="1:45" ht="12.75" customHeight="1" x14ac:dyDescent="0.15">
      <c r="A714" s="45"/>
      <c r="B714" s="45"/>
      <c r="C714" s="82"/>
      <c r="D714" s="45"/>
      <c r="E714" s="45"/>
      <c r="F714" s="45"/>
      <c r="G714" s="45"/>
      <c r="H714" s="45"/>
      <c r="I714" s="45"/>
      <c r="J714" s="45"/>
      <c r="K714" s="45"/>
      <c r="L714" s="45"/>
      <c r="M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row>
    <row r="715" spans="1:45" ht="12.75" customHeight="1" x14ac:dyDescent="0.15">
      <c r="A715" s="45"/>
      <c r="B715" s="45"/>
      <c r="C715" s="82"/>
      <c r="D715" s="45"/>
      <c r="E715" s="45"/>
      <c r="F715" s="45"/>
      <c r="G715" s="45"/>
      <c r="H715" s="45"/>
      <c r="I715" s="45"/>
      <c r="J715" s="45"/>
      <c r="K715" s="45"/>
      <c r="L715" s="45"/>
      <c r="M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row>
    <row r="716" spans="1:45" ht="12.75" customHeight="1" x14ac:dyDescent="0.15">
      <c r="A716" s="45"/>
      <c r="B716" s="45"/>
      <c r="C716" s="82"/>
      <c r="D716" s="45"/>
      <c r="E716" s="45"/>
      <c r="F716" s="45"/>
      <c r="G716" s="45"/>
      <c r="H716" s="45"/>
      <c r="I716" s="45"/>
      <c r="J716" s="45"/>
      <c r="K716" s="45"/>
      <c r="L716" s="45"/>
      <c r="M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row>
    <row r="717" spans="1:45" ht="12.75" customHeight="1" x14ac:dyDescent="0.15">
      <c r="A717" s="45"/>
      <c r="B717" s="45"/>
      <c r="C717" s="82"/>
      <c r="D717" s="45"/>
      <c r="E717" s="45"/>
      <c r="F717" s="45"/>
      <c r="G717" s="45"/>
      <c r="H717" s="45"/>
      <c r="I717" s="45"/>
      <c r="J717" s="45"/>
      <c r="K717" s="45"/>
      <c r="L717" s="45"/>
      <c r="M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row>
    <row r="718" spans="1:45" ht="12.75" customHeight="1" x14ac:dyDescent="0.15">
      <c r="A718" s="45"/>
      <c r="B718" s="45"/>
      <c r="C718" s="82"/>
      <c r="D718" s="45"/>
      <c r="E718" s="45"/>
      <c r="F718" s="45"/>
      <c r="G718" s="45"/>
      <c r="H718" s="45"/>
      <c r="I718" s="45"/>
      <c r="J718" s="45"/>
      <c r="K718" s="45"/>
      <c r="L718" s="45"/>
      <c r="M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row>
    <row r="719" spans="1:45" ht="12.75" customHeight="1" x14ac:dyDescent="0.15">
      <c r="A719" s="45"/>
      <c r="B719" s="45"/>
      <c r="C719" s="82"/>
      <c r="D719" s="45"/>
      <c r="E719" s="45"/>
      <c r="F719" s="45"/>
      <c r="G719" s="45"/>
      <c r="H719" s="45"/>
      <c r="I719" s="45"/>
      <c r="J719" s="45"/>
      <c r="K719" s="45"/>
      <c r="L719" s="45"/>
      <c r="M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row>
    <row r="720" spans="1:45" ht="12.75" customHeight="1" x14ac:dyDescent="0.15">
      <c r="A720" s="45"/>
      <c r="B720" s="45"/>
      <c r="C720" s="82"/>
      <c r="D720" s="45"/>
      <c r="E720" s="45"/>
      <c r="F720" s="45"/>
      <c r="G720" s="45"/>
      <c r="H720" s="45"/>
      <c r="I720" s="45"/>
      <c r="J720" s="45"/>
      <c r="K720" s="45"/>
      <c r="L720" s="45"/>
      <c r="M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row>
    <row r="721" spans="1:45" ht="12.75" customHeight="1" x14ac:dyDescent="0.15">
      <c r="A721" s="45"/>
      <c r="B721" s="45"/>
      <c r="C721" s="82"/>
      <c r="D721" s="45"/>
      <c r="E721" s="45"/>
      <c r="F721" s="45"/>
      <c r="G721" s="45"/>
      <c r="H721" s="45"/>
      <c r="I721" s="45"/>
      <c r="J721" s="45"/>
      <c r="K721" s="45"/>
      <c r="L721" s="45"/>
      <c r="M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row>
    <row r="722" spans="1:45" ht="12.75" customHeight="1" x14ac:dyDescent="0.15">
      <c r="A722" s="45"/>
      <c r="B722" s="45"/>
      <c r="C722" s="82"/>
      <c r="D722" s="45"/>
      <c r="E722" s="45"/>
      <c r="F722" s="45"/>
      <c r="G722" s="45"/>
      <c r="H722" s="45"/>
      <c r="I722" s="45"/>
      <c r="J722" s="45"/>
      <c r="K722" s="45"/>
      <c r="L722" s="45"/>
      <c r="M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row>
    <row r="723" spans="1:45" ht="12.75" customHeight="1" x14ac:dyDescent="0.15">
      <c r="A723" s="45"/>
      <c r="B723" s="45"/>
      <c r="C723" s="82"/>
      <c r="D723" s="45"/>
      <c r="E723" s="45"/>
      <c r="F723" s="45"/>
      <c r="G723" s="45"/>
      <c r="H723" s="45"/>
      <c r="I723" s="45"/>
      <c r="J723" s="45"/>
      <c r="K723" s="45"/>
      <c r="L723" s="45"/>
      <c r="M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row>
    <row r="724" spans="1:45" ht="12.75" customHeight="1" x14ac:dyDescent="0.15">
      <c r="A724" s="45"/>
      <c r="B724" s="45"/>
      <c r="C724" s="82"/>
      <c r="D724" s="45"/>
      <c r="E724" s="45"/>
      <c r="F724" s="45"/>
      <c r="G724" s="45"/>
      <c r="H724" s="45"/>
      <c r="I724" s="45"/>
      <c r="J724" s="45"/>
      <c r="K724" s="45"/>
      <c r="L724" s="45"/>
      <c r="M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row>
    <row r="725" spans="1:45" ht="12.75" customHeight="1" x14ac:dyDescent="0.15">
      <c r="A725" s="45"/>
      <c r="B725" s="45"/>
      <c r="C725" s="82"/>
      <c r="D725" s="45"/>
      <c r="E725" s="45"/>
      <c r="F725" s="45"/>
      <c r="G725" s="45"/>
      <c r="H725" s="45"/>
      <c r="I725" s="45"/>
      <c r="J725" s="45"/>
      <c r="K725" s="45"/>
      <c r="L725" s="45"/>
      <c r="M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row>
    <row r="726" spans="1:45" ht="12.75" customHeight="1" x14ac:dyDescent="0.15">
      <c r="A726" s="45"/>
      <c r="B726" s="45"/>
      <c r="C726" s="82"/>
      <c r="D726" s="45"/>
      <c r="E726" s="45"/>
      <c r="F726" s="45"/>
      <c r="G726" s="45"/>
      <c r="H726" s="45"/>
      <c r="I726" s="45"/>
      <c r="J726" s="45"/>
      <c r="K726" s="45"/>
      <c r="L726" s="45"/>
      <c r="M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row>
    <row r="727" spans="1:45" ht="12.75" customHeight="1" x14ac:dyDescent="0.15">
      <c r="A727" s="45"/>
      <c r="B727" s="45"/>
      <c r="C727" s="82"/>
      <c r="D727" s="45"/>
      <c r="E727" s="45"/>
      <c r="F727" s="45"/>
      <c r="G727" s="45"/>
      <c r="H727" s="45"/>
      <c r="I727" s="45"/>
      <c r="J727" s="45"/>
      <c r="K727" s="45"/>
      <c r="L727" s="45"/>
      <c r="M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row>
    <row r="728" spans="1:45" ht="12.75" customHeight="1" x14ac:dyDescent="0.15">
      <c r="A728" s="45"/>
      <c r="B728" s="45"/>
      <c r="C728" s="82"/>
      <c r="D728" s="45"/>
      <c r="E728" s="45"/>
      <c r="F728" s="45"/>
      <c r="G728" s="45"/>
      <c r="H728" s="45"/>
      <c r="I728" s="45"/>
      <c r="J728" s="45"/>
      <c r="K728" s="45"/>
      <c r="L728" s="45"/>
      <c r="M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row>
    <row r="729" spans="1:45" ht="12.75" customHeight="1" x14ac:dyDescent="0.15">
      <c r="A729" s="45"/>
      <c r="B729" s="45"/>
      <c r="C729" s="82"/>
      <c r="D729" s="45"/>
      <c r="E729" s="45"/>
      <c r="F729" s="45"/>
      <c r="G729" s="45"/>
      <c r="H729" s="45"/>
      <c r="I729" s="45"/>
      <c r="J729" s="45"/>
      <c r="K729" s="45"/>
      <c r="L729" s="45"/>
      <c r="M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row>
    <row r="730" spans="1:45" ht="12.75" customHeight="1" x14ac:dyDescent="0.15">
      <c r="A730" s="45"/>
      <c r="B730" s="45"/>
      <c r="C730" s="82"/>
      <c r="D730" s="45"/>
      <c r="E730" s="45"/>
      <c r="F730" s="45"/>
      <c r="G730" s="45"/>
      <c r="H730" s="45"/>
      <c r="I730" s="45"/>
      <c r="J730" s="45"/>
      <c r="K730" s="45"/>
      <c r="L730" s="45"/>
      <c r="M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row>
    <row r="731" spans="1:45" ht="12.75" customHeight="1" x14ac:dyDescent="0.15">
      <c r="A731" s="45"/>
      <c r="B731" s="45"/>
      <c r="C731" s="82"/>
      <c r="D731" s="45"/>
      <c r="E731" s="45"/>
      <c r="F731" s="45"/>
      <c r="G731" s="45"/>
      <c r="H731" s="45"/>
      <c r="I731" s="45"/>
      <c r="J731" s="45"/>
      <c r="K731" s="45"/>
      <c r="L731" s="45"/>
      <c r="M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row>
    <row r="732" spans="1:45" ht="12.75" customHeight="1" x14ac:dyDescent="0.15">
      <c r="A732" s="45"/>
      <c r="B732" s="45"/>
      <c r="C732" s="82"/>
      <c r="D732" s="45"/>
      <c r="E732" s="45"/>
      <c r="F732" s="45"/>
      <c r="G732" s="45"/>
      <c r="H732" s="45"/>
      <c r="I732" s="45"/>
      <c r="J732" s="45"/>
      <c r="K732" s="45"/>
      <c r="L732" s="45"/>
      <c r="M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row>
    <row r="733" spans="1:45" ht="12.75" customHeight="1" x14ac:dyDescent="0.15">
      <c r="A733" s="45"/>
      <c r="B733" s="45"/>
      <c r="C733" s="82"/>
      <c r="D733" s="45"/>
      <c r="E733" s="45"/>
      <c r="F733" s="45"/>
      <c r="G733" s="45"/>
      <c r="H733" s="45"/>
      <c r="I733" s="45"/>
      <c r="J733" s="45"/>
      <c r="K733" s="45"/>
      <c r="L733" s="45"/>
      <c r="M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row>
    <row r="734" spans="1:45" ht="12.75" customHeight="1" x14ac:dyDescent="0.15">
      <c r="A734" s="45"/>
      <c r="B734" s="45"/>
      <c r="C734" s="82"/>
      <c r="D734" s="45"/>
      <c r="E734" s="45"/>
      <c r="F734" s="45"/>
      <c r="G734" s="45"/>
      <c r="H734" s="45"/>
      <c r="I734" s="45"/>
      <c r="J734" s="45"/>
      <c r="K734" s="45"/>
      <c r="L734" s="45"/>
      <c r="M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row>
    <row r="735" spans="1:45" ht="12.75" customHeight="1" x14ac:dyDescent="0.15">
      <c r="A735" s="45"/>
      <c r="B735" s="45"/>
      <c r="C735" s="82"/>
      <c r="D735" s="45"/>
      <c r="E735" s="45"/>
      <c r="F735" s="45"/>
      <c r="G735" s="45"/>
      <c r="H735" s="45"/>
      <c r="I735" s="45"/>
      <c r="J735" s="45"/>
      <c r="K735" s="45"/>
      <c r="L735" s="45"/>
      <c r="M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row>
    <row r="736" spans="1:45" ht="12.75" customHeight="1" x14ac:dyDescent="0.15">
      <c r="A736" s="45"/>
      <c r="B736" s="45"/>
      <c r="C736" s="82"/>
      <c r="D736" s="45"/>
      <c r="E736" s="45"/>
      <c r="F736" s="45"/>
      <c r="G736" s="45"/>
      <c r="H736" s="45"/>
      <c r="I736" s="45"/>
      <c r="J736" s="45"/>
      <c r="K736" s="45"/>
      <c r="L736" s="45"/>
      <c r="M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row>
    <row r="737" spans="1:45" ht="12.75" customHeight="1" x14ac:dyDescent="0.15">
      <c r="A737" s="45"/>
      <c r="B737" s="45"/>
      <c r="C737" s="82"/>
      <c r="D737" s="45"/>
      <c r="E737" s="45"/>
      <c r="F737" s="45"/>
      <c r="G737" s="45"/>
      <c r="H737" s="45"/>
      <c r="I737" s="45"/>
      <c r="J737" s="45"/>
      <c r="K737" s="45"/>
      <c r="L737" s="45"/>
      <c r="M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row>
    <row r="738" spans="1:45" ht="12.75" customHeight="1" x14ac:dyDescent="0.15">
      <c r="A738" s="45"/>
      <c r="B738" s="45"/>
      <c r="C738" s="82"/>
      <c r="D738" s="45"/>
      <c r="E738" s="45"/>
      <c r="F738" s="45"/>
      <c r="G738" s="45"/>
      <c r="H738" s="45"/>
      <c r="I738" s="45"/>
      <c r="J738" s="45"/>
      <c r="K738" s="45"/>
      <c r="L738" s="45"/>
      <c r="M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row>
    <row r="739" spans="1:45" ht="12.75" customHeight="1" x14ac:dyDescent="0.15">
      <c r="A739" s="45"/>
      <c r="B739" s="45"/>
      <c r="C739" s="82"/>
      <c r="D739" s="45"/>
      <c r="E739" s="45"/>
      <c r="F739" s="45"/>
      <c r="G739" s="45"/>
      <c r="H739" s="45"/>
      <c r="I739" s="45"/>
      <c r="J739" s="45"/>
      <c r="K739" s="45"/>
      <c r="L739" s="45"/>
      <c r="M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row>
    <row r="740" spans="1:45" ht="12.75" customHeight="1" x14ac:dyDescent="0.15">
      <c r="A740" s="45"/>
      <c r="B740" s="45"/>
      <c r="C740" s="82"/>
      <c r="D740" s="45"/>
      <c r="E740" s="45"/>
      <c r="F740" s="45"/>
      <c r="G740" s="45"/>
      <c r="H740" s="45"/>
      <c r="I740" s="45"/>
      <c r="J740" s="45"/>
      <c r="K740" s="45"/>
      <c r="L740" s="45"/>
      <c r="M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row>
    <row r="741" spans="1:45" ht="12.75" customHeight="1" x14ac:dyDescent="0.15">
      <c r="A741" s="45"/>
      <c r="B741" s="45"/>
      <c r="C741" s="82"/>
      <c r="D741" s="45"/>
      <c r="E741" s="45"/>
      <c r="F741" s="45"/>
      <c r="G741" s="45"/>
      <c r="H741" s="45"/>
      <c r="I741" s="45"/>
      <c r="J741" s="45"/>
      <c r="K741" s="45"/>
      <c r="L741" s="45"/>
      <c r="M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row>
    <row r="742" spans="1:45" ht="12.75" customHeight="1" x14ac:dyDescent="0.15">
      <c r="A742" s="45"/>
      <c r="B742" s="45"/>
      <c r="C742" s="82"/>
      <c r="D742" s="45"/>
      <c r="E742" s="45"/>
      <c r="F742" s="45"/>
      <c r="G742" s="45"/>
      <c r="H742" s="45"/>
      <c r="I742" s="45"/>
      <c r="J742" s="45"/>
      <c r="K742" s="45"/>
      <c r="L742" s="45"/>
      <c r="M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row>
    <row r="743" spans="1:45" ht="12.75" customHeight="1" x14ac:dyDescent="0.15">
      <c r="A743" s="45"/>
      <c r="B743" s="45"/>
      <c r="C743" s="82"/>
      <c r="D743" s="45"/>
      <c r="E743" s="45"/>
      <c r="F743" s="45"/>
      <c r="G743" s="45"/>
      <c r="H743" s="45"/>
      <c r="I743" s="45"/>
      <c r="J743" s="45"/>
      <c r="K743" s="45"/>
      <c r="L743" s="45"/>
      <c r="M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row>
    <row r="744" spans="1:45" ht="12.75" customHeight="1" x14ac:dyDescent="0.15">
      <c r="A744" s="45"/>
      <c r="B744" s="45"/>
      <c r="C744" s="82"/>
      <c r="D744" s="45"/>
      <c r="E744" s="45"/>
      <c r="F744" s="45"/>
      <c r="G744" s="45"/>
      <c r="H744" s="45"/>
      <c r="I744" s="45"/>
      <c r="J744" s="45"/>
      <c r="K744" s="45"/>
      <c r="L744" s="45"/>
      <c r="M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row>
    <row r="745" spans="1:45" ht="12.75" customHeight="1" x14ac:dyDescent="0.15">
      <c r="A745" s="45"/>
      <c r="B745" s="45"/>
      <c r="C745" s="82"/>
      <c r="D745" s="45"/>
      <c r="E745" s="45"/>
      <c r="F745" s="45"/>
      <c r="G745" s="45"/>
      <c r="H745" s="45"/>
      <c r="I745" s="45"/>
      <c r="J745" s="45"/>
      <c r="K745" s="45"/>
      <c r="L745" s="45"/>
      <c r="M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row>
    <row r="746" spans="1:45" ht="12.75" customHeight="1" x14ac:dyDescent="0.15">
      <c r="A746" s="45"/>
      <c r="B746" s="45"/>
      <c r="C746" s="82"/>
      <c r="D746" s="45"/>
      <c r="E746" s="45"/>
      <c r="F746" s="45"/>
      <c r="G746" s="45"/>
      <c r="H746" s="45"/>
      <c r="I746" s="45"/>
      <c r="J746" s="45"/>
      <c r="K746" s="45"/>
      <c r="L746" s="45"/>
      <c r="M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row>
    <row r="747" spans="1:45" ht="12.75" customHeight="1" x14ac:dyDescent="0.15">
      <c r="A747" s="45"/>
      <c r="B747" s="45"/>
      <c r="C747" s="82"/>
      <c r="D747" s="45"/>
      <c r="E747" s="45"/>
      <c r="F747" s="45"/>
      <c r="G747" s="45"/>
      <c r="H747" s="45"/>
      <c r="I747" s="45"/>
      <c r="J747" s="45"/>
      <c r="K747" s="45"/>
      <c r="L747" s="45"/>
      <c r="M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row>
    <row r="748" spans="1:45" ht="12.75" customHeight="1" x14ac:dyDescent="0.15">
      <c r="A748" s="45"/>
      <c r="B748" s="45"/>
      <c r="C748" s="82"/>
      <c r="D748" s="45"/>
      <c r="E748" s="45"/>
      <c r="F748" s="45"/>
      <c r="G748" s="45"/>
      <c r="H748" s="45"/>
      <c r="I748" s="45"/>
      <c r="J748" s="45"/>
      <c r="K748" s="45"/>
      <c r="L748" s="45"/>
      <c r="M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row>
    <row r="749" spans="1:45" ht="12.75" customHeight="1" x14ac:dyDescent="0.15">
      <c r="A749" s="45"/>
      <c r="B749" s="45"/>
      <c r="C749" s="82"/>
      <c r="D749" s="45"/>
      <c r="E749" s="45"/>
      <c r="F749" s="45"/>
      <c r="G749" s="45"/>
      <c r="H749" s="45"/>
      <c r="I749" s="45"/>
      <c r="J749" s="45"/>
      <c r="K749" s="45"/>
      <c r="L749" s="45"/>
      <c r="M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row>
    <row r="750" spans="1:45" ht="12.75" customHeight="1" x14ac:dyDescent="0.15">
      <c r="A750" s="45"/>
      <c r="B750" s="45"/>
      <c r="C750" s="82"/>
      <c r="D750" s="45"/>
      <c r="E750" s="45"/>
      <c r="F750" s="45"/>
      <c r="G750" s="45"/>
      <c r="H750" s="45"/>
      <c r="I750" s="45"/>
      <c r="J750" s="45"/>
      <c r="K750" s="45"/>
      <c r="L750" s="45"/>
      <c r="M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row>
    <row r="751" spans="1:45" ht="12.75" customHeight="1" x14ac:dyDescent="0.15">
      <c r="A751" s="45"/>
      <c r="B751" s="45"/>
      <c r="C751" s="82"/>
      <c r="D751" s="45"/>
      <c r="E751" s="45"/>
      <c r="F751" s="45"/>
      <c r="G751" s="45"/>
      <c r="H751" s="45"/>
      <c r="I751" s="45"/>
      <c r="J751" s="45"/>
      <c r="K751" s="45"/>
      <c r="L751" s="45"/>
      <c r="M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row>
    <row r="752" spans="1:45" ht="12.75" customHeight="1" x14ac:dyDescent="0.15">
      <c r="A752" s="45"/>
      <c r="B752" s="45"/>
      <c r="C752" s="82"/>
      <c r="D752" s="45"/>
      <c r="E752" s="45"/>
      <c r="F752" s="45"/>
      <c r="G752" s="45"/>
      <c r="H752" s="45"/>
      <c r="I752" s="45"/>
      <c r="J752" s="45"/>
      <c r="K752" s="45"/>
      <c r="L752" s="45"/>
      <c r="M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row>
    <row r="753" spans="1:45" ht="12.75" customHeight="1" x14ac:dyDescent="0.15">
      <c r="A753" s="45"/>
      <c r="B753" s="45"/>
      <c r="C753" s="82"/>
      <c r="D753" s="45"/>
      <c r="E753" s="45"/>
      <c r="F753" s="45"/>
      <c r="G753" s="45"/>
      <c r="H753" s="45"/>
      <c r="I753" s="45"/>
      <c r="J753" s="45"/>
      <c r="K753" s="45"/>
      <c r="L753" s="45"/>
      <c r="M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row>
    <row r="754" spans="1:45" ht="12.75" customHeight="1" x14ac:dyDescent="0.15">
      <c r="A754" s="45"/>
      <c r="B754" s="45"/>
      <c r="C754" s="82"/>
      <c r="D754" s="45"/>
      <c r="E754" s="45"/>
      <c r="F754" s="45"/>
      <c r="G754" s="45"/>
      <c r="H754" s="45"/>
      <c r="I754" s="45"/>
      <c r="J754" s="45"/>
      <c r="K754" s="45"/>
      <c r="L754" s="45"/>
      <c r="M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row>
    <row r="755" spans="1:45" ht="12.75" customHeight="1" x14ac:dyDescent="0.15">
      <c r="A755" s="45"/>
      <c r="B755" s="45"/>
      <c r="C755" s="82"/>
      <c r="D755" s="45"/>
      <c r="E755" s="45"/>
      <c r="F755" s="45"/>
      <c r="G755" s="45"/>
      <c r="H755" s="45"/>
      <c r="I755" s="45"/>
      <c r="J755" s="45"/>
      <c r="K755" s="45"/>
      <c r="L755" s="45"/>
      <c r="M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row>
    <row r="756" spans="1:45" ht="12.75" customHeight="1" x14ac:dyDescent="0.15">
      <c r="A756" s="45"/>
      <c r="B756" s="45"/>
      <c r="C756" s="82"/>
      <c r="D756" s="45"/>
      <c r="E756" s="45"/>
      <c r="F756" s="45"/>
      <c r="G756" s="45"/>
      <c r="H756" s="45"/>
      <c r="I756" s="45"/>
      <c r="J756" s="45"/>
      <c r="K756" s="45"/>
      <c r="L756" s="45"/>
      <c r="M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row>
    <row r="757" spans="1:45" ht="12.75" customHeight="1" x14ac:dyDescent="0.15">
      <c r="A757" s="45"/>
      <c r="B757" s="45"/>
      <c r="C757" s="82"/>
      <c r="D757" s="45"/>
      <c r="E757" s="45"/>
      <c r="F757" s="45"/>
      <c r="G757" s="45"/>
      <c r="H757" s="45"/>
      <c r="I757" s="45"/>
      <c r="J757" s="45"/>
      <c r="K757" s="45"/>
      <c r="L757" s="45"/>
      <c r="M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row>
    <row r="758" spans="1:45" ht="12.75" customHeight="1" x14ac:dyDescent="0.15">
      <c r="A758" s="45"/>
      <c r="B758" s="45"/>
      <c r="C758" s="82"/>
      <c r="D758" s="45"/>
      <c r="E758" s="45"/>
      <c r="F758" s="45"/>
      <c r="G758" s="45"/>
      <c r="H758" s="45"/>
      <c r="I758" s="45"/>
      <c r="J758" s="45"/>
      <c r="K758" s="45"/>
      <c r="L758" s="45"/>
      <c r="M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row>
    <row r="759" spans="1:45" ht="12.75" customHeight="1" x14ac:dyDescent="0.15">
      <c r="A759" s="45"/>
      <c r="B759" s="45"/>
      <c r="C759" s="82"/>
      <c r="D759" s="45"/>
      <c r="E759" s="45"/>
      <c r="F759" s="45"/>
      <c r="G759" s="45"/>
      <c r="H759" s="45"/>
      <c r="I759" s="45"/>
      <c r="J759" s="45"/>
      <c r="K759" s="45"/>
      <c r="L759" s="45"/>
      <c r="M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row>
    <row r="760" spans="1:45" ht="12.75" customHeight="1" x14ac:dyDescent="0.15">
      <c r="A760" s="45"/>
      <c r="B760" s="45"/>
      <c r="C760" s="82"/>
      <c r="D760" s="45"/>
      <c r="E760" s="45"/>
      <c r="F760" s="45"/>
      <c r="G760" s="45"/>
      <c r="H760" s="45"/>
      <c r="I760" s="45"/>
      <c r="J760" s="45"/>
      <c r="K760" s="45"/>
      <c r="L760" s="45"/>
      <c r="M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row>
    <row r="761" spans="1:45" ht="12.75" customHeight="1" x14ac:dyDescent="0.15">
      <c r="A761" s="45"/>
      <c r="B761" s="45"/>
      <c r="C761" s="82"/>
      <c r="D761" s="45"/>
      <c r="E761" s="45"/>
      <c r="F761" s="45"/>
      <c r="G761" s="45"/>
      <c r="H761" s="45"/>
      <c r="I761" s="45"/>
      <c r="J761" s="45"/>
      <c r="K761" s="45"/>
      <c r="L761" s="45"/>
      <c r="M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row>
    <row r="762" spans="1:45" ht="12.75" customHeight="1" x14ac:dyDescent="0.15">
      <c r="A762" s="45"/>
      <c r="B762" s="45"/>
      <c r="C762" s="82"/>
      <c r="D762" s="45"/>
      <c r="E762" s="45"/>
      <c r="F762" s="45"/>
      <c r="G762" s="45"/>
      <c r="H762" s="45"/>
      <c r="I762" s="45"/>
      <c r="J762" s="45"/>
      <c r="K762" s="45"/>
      <c r="L762" s="45"/>
      <c r="M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row>
    <row r="763" spans="1:45" ht="12.75" customHeight="1" x14ac:dyDescent="0.15">
      <c r="A763" s="45"/>
      <c r="B763" s="45"/>
      <c r="C763" s="82"/>
      <c r="D763" s="45"/>
      <c r="E763" s="45"/>
      <c r="F763" s="45"/>
      <c r="G763" s="45"/>
      <c r="H763" s="45"/>
      <c r="I763" s="45"/>
      <c r="J763" s="45"/>
      <c r="K763" s="45"/>
      <c r="L763" s="45"/>
      <c r="M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row>
    <row r="764" spans="1:45" ht="12.75" customHeight="1" x14ac:dyDescent="0.15">
      <c r="A764" s="45"/>
      <c r="B764" s="45"/>
      <c r="C764" s="82"/>
      <c r="D764" s="45"/>
      <c r="E764" s="45"/>
      <c r="F764" s="45"/>
      <c r="G764" s="45"/>
      <c r="H764" s="45"/>
      <c r="I764" s="45"/>
      <c r="J764" s="45"/>
      <c r="K764" s="45"/>
      <c r="L764" s="45"/>
      <c r="M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row>
    <row r="765" spans="1:45" ht="12.75" customHeight="1" x14ac:dyDescent="0.15">
      <c r="A765" s="45"/>
      <c r="B765" s="45"/>
      <c r="C765" s="82"/>
      <c r="D765" s="45"/>
      <c r="E765" s="45"/>
      <c r="F765" s="45"/>
      <c r="G765" s="45"/>
      <c r="H765" s="45"/>
      <c r="I765" s="45"/>
      <c r="J765" s="45"/>
      <c r="K765" s="45"/>
      <c r="L765" s="45"/>
      <c r="M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row>
    <row r="766" spans="1:45" ht="12.75" customHeight="1" x14ac:dyDescent="0.15">
      <c r="A766" s="45"/>
      <c r="B766" s="45"/>
      <c r="C766" s="82"/>
      <c r="D766" s="45"/>
      <c r="E766" s="45"/>
      <c r="F766" s="45"/>
      <c r="G766" s="45"/>
      <c r="H766" s="45"/>
      <c r="I766" s="45"/>
      <c r="J766" s="45"/>
      <c r="K766" s="45"/>
      <c r="L766" s="45"/>
      <c r="M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row>
    <row r="767" spans="1:45" ht="12.75" customHeight="1" x14ac:dyDescent="0.15">
      <c r="A767" s="45"/>
      <c r="B767" s="45"/>
      <c r="C767" s="82"/>
      <c r="D767" s="45"/>
      <c r="E767" s="45"/>
      <c r="F767" s="45"/>
      <c r="G767" s="45"/>
      <c r="H767" s="45"/>
      <c r="I767" s="45"/>
      <c r="J767" s="45"/>
      <c r="K767" s="45"/>
      <c r="L767" s="45"/>
      <c r="M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row>
    <row r="768" spans="1:45" ht="12.75" customHeight="1" x14ac:dyDescent="0.15">
      <c r="A768" s="45"/>
      <c r="B768" s="45"/>
      <c r="C768" s="82"/>
      <c r="D768" s="45"/>
      <c r="E768" s="45"/>
      <c r="F768" s="45"/>
      <c r="G768" s="45"/>
      <c r="H768" s="45"/>
      <c r="I768" s="45"/>
      <c r="J768" s="45"/>
      <c r="K768" s="45"/>
      <c r="L768" s="45"/>
      <c r="M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row>
    <row r="769" spans="1:45" ht="12.75" customHeight="1" x14ac:dyDescent="0.15">
      <c r="A769" s="45"/>
      <c r="B769" s="45"/>
      <c r="C769" s="82"/>
      <c r="D769" s="45"/>
      <c r="E769" s="45"/>
      <c r="F769" s="45"/>
      <c r="G769" s="45"/>
      <c r="H769" s="45"/>
      <c r="I769" s="45"/>
      <c r="J769" s="45"/>
      <c r="K769" s="45"/>
      <c r="L769" s="45"/>
      <c r="M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row>
    <row r="770" spans="1:45" ht="12.75" customHeight="1" x14ac:dyDescent="0.15">
      <c r="A770" s="45"/>
      <c r="B770" s="45"/>
      <c r="C770" s="82"/>
      <c r="D770" s="45"/>
      <c r="E770" s="45"/>
      <c r="F770" s="45"/>
      <c r="G770" s="45"/>
      <c r="H770" s="45"/>
      <c r="I770" s="45"/>
      <c r="J770" s="45"/>
      <c r="K770" s="45"/>
      <c r="L770" s="45"/>
      <c r="M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row>
    <row r="771" spans="1:45" ht="12.75" customHeight="1" x14ac:dyDescent="0.15">
      <c r="A771" s="45"/>
      <c r="B771" s="45"/>
      <c r="C771" s="82"/>
      <c r="D771" s="45"/>
      <c r="E771" s="45"/>
      <c r="F771" s="45"/>
      <c r="G771" s="45"/>
      <c r="H771" s="45"/>
      <c r="I771" s="45"/>
      <c r="J771" s="45"/>
      <c r="K771" s="45"/>
      <c r="L771" s="45"/>
      <c r="M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row>
    <row r="772" spans="1:45" ht="12.75" customHeight="1" x14ac:dyDescent="0.15">
      <c r="A772" s="45"/>
      <c r="B772" s="45"/>
      <c r="C772" s="82"/>
      <c r="D772" s="45"/>
      <c r="E772" s="45"/>
      <c r="F772" s="45"/>
      <c r="G772" s="45"/>
      <c r="H772" s="45"/>
      <c r="I772" s="45"/>
      <c r="J772" s="45"/>
      <c r="K772" s="45"/>
      <c r="L772" s="45"/>
      <c r="M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row>
    <row r="773" spans="1:45" ht="12.75" customHeight="1" x14ac:dyDescent="0.15">
      <c r="A773" s="45"/>
      <c r="B773" s="45"/>
      <c r="C773" s="82"/>
      <c r="D773" s="45"/>
      <c r="E773" s="45"/>
      <c r="F773" s="45"/>
      <c r="G773" s="45"/>
      <c r="H773" s="45"/>
      <c r="I773" s="45"/>
      <c r="J773" s="45"/>
      <c r="K773" s="45"/>
      <c r="L773" s="45"/>
      <c r="M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row>
    <row r="774" spans="1:45" ht="12.75" customHeight="1" x14ac:dyDescent="0.15">
      <c r="A774" s="45"/>
      <c r="B774" s="45"/>
      <c r="C774" s="82"/>
      <c r="D774" s="45"/>
      <c r="E774" s="45"/>
      <c r="F774" s="45"/>
      <c r="G774" s="45"/>
      <c r="H774" s="45"/>
      <c r="I774" s="45"/>
      <c r="J774" s="45"/>
      <c r="K774" s="45"/>
      <c r="L774" s="45"/>
      <c r="M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row>
    <row r="775" spans="1:45" ht="12.75" customHeight="1" x14ac:dyDescent="0.15">
      <c r="A775" s="45"/>
      <c r="B775" s="45"/>
      <c r="C775" s="82"/>
      <c r="D775" s="45"/>
      <c r="E775" s="45"/>
      <c r="F775" s="45"/>
      <c r="G775" s="45"/>
      <c r="H775" s="45"/>
      <c r="I775" s="45"/>
      <c r="J775" s="45"/>
      <c r="K775" s="45"/>
      <c r="L775" s="45"/>
      <c r="M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row>
    <row r="776" spans="1:45" ht="12.75" customHeight="1" x14ac:dyDescent="0.15">
      <c r="A776" s="45"/>
      <c r="B776" s="45"/>
      <c r="C776" s="82"/>
      <c r="D776" s="45"/>
      <c r="E776" s="45"/>
      <c r="F776" s="45"/>
      <c r="G776" s="45"/>
      <c r="H776" s="45"/>
      <c r="I776" s="45"/>
      <c r="J776" s="45"/>
      <c r="K776" s="45"/>
      <c r="L776" s="45"/>
      <c r="M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row>
    <row r="777" spans="1:45" ht="12.75" customHeight="1" x14ac:dyDescent="0.15">
      <c r="A777" s="45"/>
      <c r="B777" s="45"/>
      <c r="C777" s="82"/>
      <c r="D777" s="45"/>
      <c r="E777" s="45"/>
      <c r="F777" s="45"/>
      <c r="G777" s="45"/>
      <c r="H777" s="45"/>
      <c r="I777" s="45"/>
      <c r="J777" s="45"/>
      <c r="K777" s="45"/>
      <c r="L777" s="45"/>
      <c r="M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row>
    <row r="778" spans="1:45" ht="12.75" customHeight="1" x14ac:dyDescent="0.15">
      <c r="A778" s="45"/>
      <c r="B778" s="45"/>
      <c r="C778" s="82"/>
      <c r="D778" s="45"/>
      <c r="E778" s="45"/>
      <c r="F778" s="45"/>
      <c r="G778" s="45"/>
      <c r="H778" s="45"/>
      <c r="I778" s="45"/>
      <c r="J778" s="45"/>
      <c r="K778" s="45"/>
      <c r="L778" s="45"/>
      <c r="M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row>
    <row r="779" spans="1:45" ht="12.75" customHeight="1" x14ac:dyDescent="0.15">
      <c r="A779" s="45"/>
      <c r="B779" s="45"/>
      <c r="C779" s="82"/>
      <c r="D779" s="45"/>
      <c r="E779" s="45"/>
      <c r="F779" s="45"/>
      <c r="G779" s="45"/>
      <c r="H779" s="45"/>
      <c r="I779" s="45"/>
      <c r="J779" s="45"/>
      <c r="K779" s="45"/>
      <c r="L779" s="45"/>
      <c r="M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row>
    <row r="780" spans="1:45" ht="12.75" customHeight="1" x14ac:dyDescent="0.15">
      <c r="A780" s="45"/>
      <c r="B780" s="45"/>
      <c r="C780" s="82"/>
      <c r="D780" s="45"/>
      <c r="E780" s="45"/>
      <c r="F780" s="45"/>
      <c r="G780" s="45"/>
      <c r="H780" s="45"/>
      <c r="I780" s="45"/>
      <c r="J780" s="45"/>
      <c r="K780" s="45"/>
      <c r="L780" s="45"/>
      <c r="M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row>
    <row r="781" spans="1:45" ht="12.75" customHeight="1" x14ac:dyDescent="0.15">
      <c r="A781" s="45"/>
      <c r="B781" s="45"/>
      <c r="C781" s="82"/>
      <c r="D781" s="45"/>
      <c r="E781" s="45"/>
      <c r="F781" s="45"/>
      <c r="G781" s="45"/>
      <c r="H781" s="45"/>
      <c r="I781" s="45"/>
      <c r="J781" s="45"/>
      <c r="K781" s="45"/>
      <c r="L781" s="45"/>
      <c r="M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row>
    <row r="782" spans="1:45" ht="12.75" customHeight="1" x14ac:dyDescent="0.15">
      <c r="A782" s="45"/>
      <c r="B782" s="45"/>
      <c r="C782" s="82"/>
      <c r="D782" s="45"/>
      <c r="E782" s="45"/>
      <c r="F782" s="45"/>
      <c r="G782" s="45"/>
      <c r="H782" s="45"/>
      <c r="I782" s="45"/>
      <c r="J782" s="45"/>
      <c r="K782" s="45"/>
      <c r="L782" s="45"/>
      <c r="M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row>
    <row r="783" spans="1:45" ht="12.75" customHeight="1" x14ac:dyDescent="0.15">
      <c r="A783" s="45"/>
      <c r="B783" s="45"/>
      <c r="C783" s="82"/>
      <c r="D783" s="45"/>
      <c r="E783" s="45"/>
      <c r="F783" s="45"/>
      <c r="G783" s="45"/>
      <c r="H783" s="45"/>
      <c r="I783" s="45"/>
      <c r="J783" s="45"/>
      <c r="K783" s="45"/>
      <c r="L783" s="45"/>
      <c r="M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row>
    <row r="784" spans="1:45" ht="12.75" customHeight="1" x14ac:dyDescent="0.15">
      <c r="A784" s="45"/>
      <c r="B784" s="45"/>
      <c r="C784" s="82"/>
      <c r="D784" s="45"/>
      <c r="E784" s="45"/>
      <c r="F784" s="45"/>
      <c r="G784" s="45"/>
      <c r="H784" s="45"/>
      <c r="I784" s="45"/>
      <c r="J784" s="45"/>
      <c r="K784" s="45"/>
      <c r="L784" s="45"/>
      <c r="M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row>
    <row r="785" spans="1:45" ht="12.75" customHeight="1" x14ac:dyDescent="0.15">
      <c r="A785" s="45"/>
      <c r="B785" s="45"/>
      <c r="C785" s="82"/>
      <c r="D785" s="45"/>
      <c r="E785" s="45"/>
      <c r="F785" s="45"/>
      <c r="G785" s="45"/>
      <c r="H785" s="45"/>
      <c r="I785" s="45"/>
      <c r="J785" s="45"/>
      <c r="K785" s="45"/>
      <c r="L785" s="45"/>
      <c r="M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row>
    <row r="786" spans="1:45" ht="12.75" customHeight="1" x14ac:dyDescent="0.15">
      <c r="A786" s="45"/>
      <c r="B786" s="45"/>
      <c r="C786" s="82"/>
      <c r="D786" s="45"/>
      <c r="E786" s="45"/>
      <c r="F786" s="45"/>
      <c r="G786" s="45"/>
      <c r="H786" s="45"/>
      <c r="I786" s="45"/>
      <c r="J786" s="45"/>
      <c r="K786" s="45"/>
      <c r="L786" s="45"/>
      <c r="M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row>
    <row r="787" spans="1:45" ht="12.75" customHeight="1" x14ac:dyDescent="0.15">
      <c r="A787" s="45"/>
      <c r="B787" s="45"/>
      <c r="C787" s="82"/>
      <c r="D787" s="45"/>
      <c r="E787" s="45"/>
      <c r="F787" s="45"/>
      <c r="G787" s="45"/>
      <c r="H787" s="45"/>
      <c r="I787" s="45"/>
      <c r="J787" s="45"/>
      <c r="K787" s="45"/>
      <c r="L787" s="45"/>
      <c r="M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row>
    <row r="788" spans="1:45" ht="12.75" customHeight="1" x14ac:dyDescent="0.15">
      <c r="A788" s="45"/>
      <c r="B788" s="45"/>
      <c r="C788" s="82"/>
      <c r="D788" s="45"/>
      <c r="E788" s="45"/>
      <c r="F788" s="45"/>
      <c r="G788" s="45"/>
      <c r="H788" s="45"/>
      <c r="I788" s="45"/>
      <c r="J788" s="45"/>
      <c r="K788" s="45"/>
      <c r="L788" s="45"/>
      <c r="M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row>
    <row r="789" spans="1:45" ht="12.75" customHeight="1" x14ac:dyDescent="0.15">
      <c r="A789" s="45"/>
      <c r="B789" s="45"/>
      <c r="C789" s="82"/>
      <c r="D789" s="45"/>
      <c r="E789" s="45"/>
      <c r="F789" s="45"/>
      <c r="G789" s="45"/>
      <c r="H789" s="45"/>
      <c r="I789" s="45"/>
      <c r="J789" s="45"/>
      <c r="K789" s="45"/>
      <c r="L789" s="45"/>
      <c r="M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row>
    <row r="790" spans="1:45" ht="12.75" customHeight="1" x14ac:dyDescent="0.15">
      <c r="A790" s="45"/>
      <c r="B790" s="45"/>
      <c r="C790" s="82"/>
      <c r="D790" s="45"/>
      <c r="E790" s="45"/>
      <c r="F790" s="45"/>
      <c r="G790" s="45"/>
      <c r="H790" s="45"/>
      <c r="I790" s="45"/>
      <c r="J790" s="45"/>
      <c r="K790" s="45"/>
      <c r="L790" s="45"/>
      <c r="M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row>
    <row r="791" spans="1:45" ht="12.75" customHeight="1" x14ac:dyDescent="0.15">
      <c r="A791" s="45"/>
      <c r="B791" s="45"/>
      <c r="C791" s="82"/>
      <c r="D791" s="45"/>
      <c r="E791" s="45"/>
      <c r="F791" s="45"/>
      <c r="G791" s="45"/>
      <c r="H791" s="45"/>
      <c r="I791" s="45"/>
      <c r="J791" s="45"/>
      <c r="K791" s="45"/>
      <c r="L791" s="45"/>
      <c r="M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row>
    <row r="792" spans="1:45" ht="12.75" customHeight="1" x14ac:dyDescent="0.15">
      <c r="A792" s="45"/>
      <c r="B792" s="45"/>
      <c r="C792" s="82"/>
      <c r="D792" s="45"/>
      <c r="E792" s="45"/>
      <c r="F792" s="45"/>
      <c r="G792" s="45"/>
      <c r="H792" s="45"/>
      <c r="I792" s="45"/>
      <c r="J792" s="45"/>
      <c r="K792" s="45"/>
      <c r="L792" s="45"/>
      <c r="M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row>
    <row r="793" spans="1:45" ht="12.75" customHeight="1" x14ac:dyDescent="0.15">
      <c r="A793" s="45"/>
      <c r="B793" s="45"/>
      <c r="C793" s="82"/>
      <c r="D793" s="45"/>
      <c r="E793" s="45"/>
      <c r="F793" s="45"/>
      <c r="G793" s="45"/>
      <c r="H793" s="45"/>
      <c r="I793" s="45"/>
      <c r="J793" s="45"/>
      <c r="K793" s="45"/>
      <c r="L793" s="45"/>
      <c r="M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row>
    <row r="794" spans="1:45" ht="12.75" customHeight="1" x14ac:dyDescent="0.15">
      <c r="A794" s="45"/>
      <c r="B794" s="45"/>
      <c r="C794" s="82"/>
      <c r="D794" s="45"/>
      <c r="E794" s="45"/>
      <c r="F794" s="45"/>
      <c r="G794" s="45"/>
      <c r="H794" s="45"/>
      <c r="I794" s="45"/>
      <c r="J794" s="45"/>
      <c r="K794" s="45"/>
      <c r="L794" s="45"/>
      <c r="M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row>
    <row r="795" spans="1:45" ht="12.75" customHeight="1" x14ac:dyDescent="0.15">
      <c r="A795" s="45"/>
      <c r="B795" s="45"/>
      <c r="C795" s="82"/>
      <c r="D795" s="45"/>
      <c r="E795" s="45"/>
      <c r="F795" s="45"/>
      <c r="G795" s="45"/>
      <c r="H795" s="45"/>
      <c r="I795" s="45"/>
      <c r="J795" s="45"/>
      <c r="K795" s="45"/>
      <c r="L795" s="45"/>
      <c r="M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row>
    <row r="796" spans="1:45" ht="12.75" customHeight="1" x14ac:dyDescent="0.15">
      <c r="A796" s="45"/>
      <c r="B796" s="45"/>
      <c r="C796" s="82"/>
      <c r="D796" s="45"/>
      <c r="E796" s="45"/>
      <c r="F796" s="45"/>
      <c r="G796" s="45"/>
      <c r="H796" s="45"/>
      <c r="I796" s="45"/>
      <c r="J796" s="45"/>
      <c r="K796" s="45"/>
      <c r="L796" s="45"/>
      <c r="M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row>
    <row r="797" spans="1:45" ht="12.75" customHeight="1" x14ac:dyDescent="0.15">
      <c r="A797" s="45"/>
      <c r="B797" s="45"/>
      <c r="C797" s="82"/>
      <c r="D797" s="45"/>
      <c r="E797" s="45"/>
      <c r="F797" s="45"/>
      <c r="G797" s="45"/>
      <c r="H797" s="45"/>
      <c r="I797" s="45"/>
      <c r="J797" s="45"/>
      <c r="K797" s="45"/>
      <c r="L797" s="45"/>
      <c r="M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row>
    <row r="798" spans="1:45" ht="12.75" customHeight="1" x14ac:dyDescent="0.15">
      <c r="A798" s="45"/>
      <c r="B798" s="45"/>
      <c r="C798" s="82"/>
      <c r="D798" s="45"/>
      <c r="E798" s="45"/>
      <c r="F798" s="45"/>
      <c r="G798" s="45"/>
      <c r="H798" s="45"/>
      <c r="I798" s="45"/>
      <c r="J798" s="45"/>
      <c r="K798" s="45"/>
      <c r="L798" s="45"/>
      <c r="M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row>
    <row r="799" spans="1:45" ht="12.75" customHeight="1" x14ac:dyDescent="0.15">
      <c r="A799" s="45"/>
      <c r="B799" s="45"/>
      <c r="C799" s="82"/>
      <c r="D799" s="45"/>
      <c r="E799" s="45"/>
      <c r="F799" s="45"/>
      <c r="G799" s="45"/>
      <c r="H799" s="45"/>
      <c r="I799" s="45"/>
      <c r="J799" s="45"/>
      <c r="K799" s="45"/>
      <c r="L799" s="45"/>
      <c r="M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row>
    <row r="800" spans="1:45" ht="12.75" customHeight="1" x14ac:dyDescent="0.15">
      <c r="A800" s="45"/>
      <c r="B800" s="45"/>
      <c r="C800" s="82"/>
      <c r="D800" s="45"/>
      <c r="E800" s="45"/>
      <c r="F800" s="45"/>
      <c r="G800" s="45"/>
      <c r="H800" s="45"/>
      <c r="I800" s="45"/>
      <c r="J800" s="45"/>
      <c r="K800" s="45"/>
      <c r="L800" s="45"/>
      <c r="M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row>
    <row r="801" spans="1:45" ht="12.75" customHeight="1" x14ac:dyDescent="0.15">
      <c r="A801" s="45"/>
      <c r="B801" s="45"/>
      <c r="C801" s="82"/>
      <c r="D801" s="45"/>
      <c r="E801" s="45"/>
      <c r="F801" s="45"/>
      <c r="G801" s="45"/>
      <c r="H801" s="45"/>
      <c r="I801" s="45"/>
      <c r="J801" s="45"/>
      <c r="K801" s="45"/>
      <c r="L801" s="45"/>
      <c r="M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row>
    <row r="802" spans="1:45" ht="12.75" customHeight="1" x14ac:dyDescent="0.15">
      <c r="A802" s="45"/>
      <c r="B802" s="45"/>
      <c r="C802" s="82"/>
      <c r="D802" s="45"/>
      <c r="E802" s="45"/>
      <c r="F802" s="45"/>
      <c r="G802" s="45"/>
      <c r="H802" s="45"/>
      <c r="I802" s="45"/>
      <c r="J802" s="45"/>
      <c r="K802" s="45"/>
      <c r="L802" s="45"/>
      <c r="M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row>
    <row r="803" spans="1:45" ht="12.75" customHeight="1" x14ac:dyDescent="0.15">
      <c r="A803" s="45"/>
      <c r="B803" s="45"/>
      <c r="C803" s="82"/>
      <c r="D803" s="45"/>
      <c r="E803" s="45"/>
      <c r="F803" s="45"/>
      <c r="G803" s="45"/>
      <c r="H803" s="45"/>
      <c r="I803" s="45"/>
      <c r="J803" s="45"/>
      <c r="K803" s="45"/>
      <c r="L803" s="45"/>
      <c r="M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row>
    <row r="804" spans="1:45" ht="12.75" customHeight="1" x14ac:dyDescent="0.15">
      <c r="A804" s="45"/>
      <c r="B804" s="45"/>
      <c r="C804" s="82"/>
      <c r="D804" s="45"/>
      <c r="E804" s="45"/>
      <c r="F804" s="45"/>
      <c r="G804" s="45"/>
      <c r="H804" s="45"/>
      <c r="I804" s="45"/>
      <c r="J804" s="45"/>
      <c r="K804" s="45"/>
      <c r="L804" s="45"/>
      <c r="M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row>
    <row r="805" spans="1:45" ht="12.75" customHeight="1" x14ac:dyDescent="0.15">
      <c r="A805" s="45"/>
      <c r="B805" s="45"/>
      <c r="C805" s="82"/>
      <c r="D805" s="45"/>
      <c r="E805" s="45"/>
      <c r="F805" s="45"/>
      <c r="G805" s="45"/>
      <c r="H805" s="45"/>
      <c r="I805" s="45"/>
      <c r="J805" s="45"/>
      <c r="K805" s="45"/>
      <c r="L805" s="45"/>
      <c r="M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row>
    <row r="806" spans="1:45" ht="12.75" customHeight="1" x14ac:dyDescent="0.15">
      <c r="A806" s="45"/>
      <c r="B806" s="45"/>
      <c r="C806" s="82"/>
      <c r="D806" s="45"/>
      <c r="E806" s="45"/>
      <c r="F806" s="45"/>
      <c r="G806" s="45"/>
      <c r="H806" s="45"/>
      <c r="I806" s="45"/>
      <c r="J806" s="45"/>
      <c r="K806" s="45"/>
      <c r="L806" s="45"/>
      <c r="M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row>
    <row r="807" spans="1:45" ht="12.75" customHeight="1" x14ac:dyDescent="0.15">
      <c r="A807" s="45"/>
      <c r="B807" s="45"/>
      <c r="C807" s="82"/>
      <c r="D807" s="45"/>
      <c r="E807" s="45"/>
      <c r="F807" s="45"/>
      <c r="G807" s="45"/>
      <c r="H807" s="45"/>
      <c r="I807" s="45"/>
      <c r="J807" s="45"/>
      <c r="K807" s="45"/>
      <c r="L807" s="45"/>
      <c r="M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row>
    <row r="808" spans="1:45" ht="12.75" customHeight="1" x14ac:dyDescent="0.15">
      <c r="A808" s="45"/>
      <c r="B808" s="45"/>
      <c r="C808" s="82"/>
      <c r="D808" s="45"/>
      <c r="E808" s="45"/>
      <c r="F808" s="45"/>
      <c r="G808" s="45"/>
      <c r="H808" s="45"/>
      <c r="I808" s="45"/>
      <c r="J808" s="45"/>
      <c r="K808" s="45"/>
      <c r="L808" s="45"/>
      <c r="M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row>
    <row r="809" spans="1:45" ht="12.75" customHeight="1" x14ac:dyDescent="0.15">
      <c r="A809" s="45"/>
      <c r="B809" s="45"/>
      <c r="C809" s="82"/>
      <c r="D809" s="45"/>
      <c r="E809" s="45"/>
      <c r="F809" s="45"/>
      <c r="G809" s="45"/>
      <c r="H809" s="45"/>
      <c r="I809" s="45"/>
      <c r="J809" s="45"/>
      <c r="K809" s="45"/>
      <c r="L809" s="45"/>
      <c r="M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row>
    <row r="810" spans="1:45" ht="12.75" customHeight="1" x14ac:dyDescent="0.15">
      <c r="A810" s="45"/>
      <c r="B810" s="45"/>
      <c r="C810" s="82"/>
      <c r="D810" s="45"/>
      <c r="E810" s="45"/>
      <c r="F810" s="45"/>
      <c r="G810" s="45"/>
      <c r="H810" s="45"/>
      <c r="I810" s="45"/>
      <c r="J810" s="45"/>
      <c r="K810" s="45"/>
      <c r="L810" s="45"/>
      <c r="M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row>
    <row r="811" spans="1:45" ht="12.75" customHeight="1" x14ac:dyDescent="0.15">
      <c r="A811" s="45"/>
      <c r="B811" s="45"/>
      <c r="C811" s="82"/>
      <c r="D811" s="45"/>
      <c r="E811" s="45"/>
      <c r="F811" s="45"/>
      <c r="G811" s="45"/>
      <c r="H811" s="45"/>
      <c r="I811" s="45"/>
      <c r="J811" s="45"/>
      <c r="K811" s="45"/>
      <c r="L811" s="45"/>
      <c r="M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row>
    <row r="812" spans="1:45" ht="12.75" customHeight="1" x14ac:dyDescent="0.15">
      <c r="A812" s="45"/>
      <c r="B812" s="45"/>
      <c r="C812" s="82"/>
      <c r="D812" s="45"/>
      <c r="E812" s="45"/>
      <c r="F812" s="45"/>
      <c r="G812" s="45"/>
      <c r="H812" s="45"/>
      <c r="I812" s="45"/>
      <c r="J812" s="45"/>
      <c r="K812" s="45"/>
      <c r="L812" s="45"/>
      <c r="M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row>
    <row r="813" spans="1:45" ht="12.75" customHeight="1" x14ac:dyDescent="0.15">
      <c r="A813" s="45"/>
      <c r="B813" s="45"/>
      <c r="C813" s="82"/>
      <c r="D813" s="45"/>
      <c r="E813" s="45"/>
      <c r="F813" s="45"/>
      <c r="G813" s="45"/>
      <c r="H813" s="45"/>
      <c r="I813" s="45"/>
      <c r="J813" s="45"/>
      <c r="K813" s="45"/>
      <c r="L813" s="45"/>
      <c r="M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row>
    <row r="814" spans="1:45" ht="12.75" customHeight="1" x14ac:dyDescent="0.15">
      <c r="A814" s="45"/>
      <c r="B814" s="45"/>
      <c r="C814" s="82"/>
      <c r="D814" s="45"/>
      <c r="E814" s="45"/>
      <c r="F814" s="45"/>
      <c r="G814" s="45"/>
      <c r="H814" s="45"/>
      <c r="I814" s="45"/>
      <c r="J814" s="45"/>
      <c r="K814" s="45"/>
      <c r="L814" s="45"/>
      <c r="M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row>
    <row r="815" spans="1:45" ht="12.75" customHeight="1" x14ac:dyDescent="0.15">
      <c r="A815" s="45"/>
      <c r="B815" s="45"/>
      <c r="C815" s="82"/>
      <c r="D815" s="45"/>
      <c r="E815" s="45"/>
      <c r="F815" s="45"/>
      <c r="G815" s="45"/>
      <c r="H815" s="45"/>
      <c r="I815" s="45"/>
      <c r="J815" s="45"/>
      <c r="K815" s="45"/>
      <c r="L815" s="45"/>
      <c r="M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row>
    <row r="816" spans="1:45" ht="12.75" customHeight="1" x14ac:dyDescent="0.15">
      <c r="A816" s="45"/>
      <c r="B816" s="45"/>
      <c r="C816" s="82"/>
      <c r="D816" s="45"/>
      <c r="E816" s="45"/>
      <c r="F816" s="45"/>
      <c r="G816" s="45"/>
      <c r="H816" s="45"/>
      <c r="I816" s="45"/>
      <c r="J816" s="45"/>
      <c r="K816" s="45"/>
      <c r="L816" s="45"/>
      <c r="M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row>
    <row r="817" spans="1:45" ht="12.75" customHeight="1" x14ac:dyDescent="0.15">
      <c r="A817" s="45"/>
      <c r="B817" s="45"/>
      <c r="C817" s="82"/>
      <c r="D817" s="45"/>
      <c r="E817" s="45"/>
      <c r="F817" s="45"/>
      <c r="G817" s="45"/>
      <c r="H817" s="45"/>
      <c r="I817" s="45"/>
      <c r="J817" s="45"/>
      <c r="K817" s="45"/>
      <c r="L817" s="45"/>
      <c r="M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row>
    <row r="818" spans="1:45" ht="12.75" customHeight="1" x14ac:dyDescent="0.15">
      <c r="A818" s="45"/>
      <c r="B818" s="45"/>
      <c r="C818" s="82"/>
      <c r="D818" s="45"/>
      <c r="E818" s="45"/>
      <c r="F818" s="45"/>
      <c r="G818" s="45"/>
      <c r="H818" s="45"/>
      <c r="I818" s="45"/>
      <c r="J818" s="45"/>
      <c r="K818" s="45"/>
      <c r="L818" s="45"/>
      <c r="M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row>
    <row r="819" spans="1:45" ht="12.75" customHeight="1" x14ac:dyDescent="0.15">
      <c r="A819" s="45"/>
      <c r="B819" s="45"/>
      <c r="C819" s="82"/>
      <c r="D819" s="45"/>
      <c r="E819" s="45"/>
      <c r="F819" s="45"/>
      <c r="G819" s="45"/>
      <c r="H819" s="45"/>
      <c r="I819" s="45"/>
      <c r="J819" s="45"/>
      <c r="K819" s="45"/>
      <c r="L819" s="45"/>
      <c r="M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row>
    <row r="820" spans="1:45" ht="12.75" customHeight="1" x14ac:dyDescent="0.15">
      <c r="A820" s="45"/>
      <c r="B820" s="45"/>
      <c r="C820" s="82"/>
      <c r="D820" s="45"/>
      <c r="E820" s="45"/>
      <c r="F820" s="45"/>
      <c r="G820" s="45"/>
      <c r="H820" s="45"/>
      <c r="I820" s="45"/>
      <c r="J820" s="45"/>
      <c r="K820" s="45"/>
      <c r="L820" s="45"/>
      <c r="M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row>
    <row r="821" spans="1:45" ht="12.75" customHeight="1" x14ac:dyDescent="0.15">
      <c r="A821" s="45"/>
      <c r="B821" s="45"/>
      <c r="C821" s="82"/>
      <c r="D821" s="45"/>
      <c r="E821" s="45"/>
      <c r="F821" s="45"/>
      <c r="G821" s="45"/>
      <c r="H821" s="45"/>
      <c r="I821" s="45"/>
      <c r="J821" s="45"/>
      <c r="K821" s="45"/>
      <c r="L821" s="45"/>
      <c r="M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row>
    <row r="822" spans="1:45" ht="12.75" customHeight="1" x14ac:dyDescent="0.15">
      <c r="A822" s="45"/>
      <c r="B822" s="45"/>
      <c r="C822" s="82"/>
      <c r="D822" s="45"/>
      <c r="E822" s="45"/>
      <c r="F822" s="45"/>
      <c r="G822" s="45"/>
      <c r="H822" s="45"/>
      <c r="I822" s="45"/>
      <c r="J822" s="45"/>
      <c r="K822" s="45"/>
      <c r="L822" s="45"/>
      <c r="M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row>
    <row r="823" spans="1:45" ht="12.75" customHeight="1" x14ac:dyDescent="0.15">
      <c r="A823" s="45"/>
      <c r="B823" s="45"/>
      <c r="C823" s="82"/>
      <c r="D823" s="45"/>
      <c r="E823" s="45"/>
      <c r="F823" s="45"/>
      <c r="G823" s="45"/>
      <c r="H823" s="45"/>
      <c r="I823" s="45"/>
      <c r="J823" s="45"/>
      <c r="K823" s="45"/>
      <c r="L823" s="45"/>
      <c r="M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row>
    <row r="824" spans="1:45" ht="12.75" customHeight="1" x14ac:dyDescent="0.15">
      <c r="A824" s="45"/>
      <c r="B824" s="45"/>
      <c r="C824" s="82"/>
      <c r="D824" s="45"/>
      <c r="E824" s="45"/>
      <c r="F824" s="45"/>
      <c r="G824" s="45"/>
      <c r="H824" s="45"/>
      <c r="I824" s="45"/>
      <c r="J824" s="45"/>
      <c r="K824" s="45"/>
      <c r="L824" s="45"/>
      <c r="M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row>
    <row r="825" spans="1:45" ht="12.75" customHeight="1" x14ac:dyDescent="0.15">
      <c r="A825" s="45"/>
      <c r="B825" s="45"/>
      <c r="C825" s="82"/>
      <c r="D825" s="45"/>
      <c r="E825" s="45"/>
      <c r="F825" s="45"/>
      <c r="G825" s="45"/>
      <c r="H825" s="45"/>
      <c r="I825" s="45"/>
      <c r="J825" s="45"/>
      <c r="K825" s="45"/>
      <c r="L825" s="45"/>
      <c r="M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row>
    <row r="826" spans="1:45" ht="12.75" customHeight="1" x14ac:dyDescent="0.15">
      <c r="A826" s="45"/>
      <c r="B826" s="45"/>
      <c r="C826" s="82"/>
      <c r="D826" s="45"/>
      <c r="E826" s="45"/>
      <c r="F826" s="45"/>
      <c r="G826" s="45"/>
      <c r="H826" s="45"/>
      <c r="I826" s="45"/>
      <c r="J826" s="45"/>
      <c r="K826" s="45"/>
      <c r="L826" s="45"/>
      <c r="M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row>
    <row r="827" spans="1:45" ht="12.75" customHeight="1" x14ac:dyDescent="0.15">
      <c r="A827" s="45"/>
      <c r="B827" s="45"/>
      <c r="C827" s="82"/>
      <c r="D827" s="45"/>
      <c r="E827" s="45"/>
      <c r="F827" s="45"/>
      <c r="G827" s="45"/>
      <c r="H827" s="45"/>
      <c r="I827" s="45"/>
      <c r="J827" s="45"/>
      <c r="K827" s="45"/>
      <c r="L827" s="45"/>
      <c r="M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row>
    <row r="828" spans="1:45" ht="12.75" customHeight="1" x14ac:dyDescent="0.15">
      <c r="A828" s="45"/>
      <c r="B828" s="45"/>
      <c r="C828" s="82"/>
      <c r="D828" s="45"/>
      <c r="E828" s="45"/>
      <c r="F828" s="45"/>
      <c r="G828" s="45"/>
      <c r="H828" s="45"/>
      <c r="I828" s="45"/>
      <c r="J828" s="45"/>
      <c r="K828" s="45"/>
      <c r="L828" s="45"/>
      <c r="M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row>
    <row r="829" spans="1:45" ht="12.75" customHeight="1" x14ac:dyDescent="0.15">
      <c r="A829" s="45"/>
      <c r="B829" s="45"/>
      <c r="C829" s="82"/>
      <c r="D829" s="45"/>
      <c r="E829" s="45"/>
      <c r="F829" s="45"/>
      <c r="G829" s="45"/>
      <c r="H829" s="45"/>
      <c r="I829" s="45"/>
      <c r="J829" s="45"/>
      <c r="K829" s="45"/>
      <c r="L829" s="45"/>
      <c r="M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row>
    <row r="830" spans="1:45" ht="12.75" customHeight="1" x14ac:dyDescent="0.15">
      <c r="A830" s="45"/>
      <c r="B830" s="45"/>
      <c r="C830" s="82"/>
      <c r="D830" s="45"/>
      <c r="E830" s="45"/>
      <c r="F830" s="45"/>
      <c r="G830" s="45"/>
      <c r="H830" s="45"/>
      <c r="I830" s="45"/>
      <c r="J830" s="45"/>
      <c r="K830" s="45"/>
      <c r="L830" s="45"/>
      <c r="M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row>
    <row r="831" spans="1:45" ht="12.75" customHeight="1" x14ac:dyDescent="0.15">
      <c r="A831" s="45"/>
      <c r="B831" s="45"/>
      <c r="C831" s="82"/>
      <c r="D831" s="45"/>
      <c r="E831" s="45"/>
      <c r="F831" s="45"/>
      <c r="G831" s="45"/>
      <c r="H831" s="45"/>
      <c r="I831" s="45"/>
      <c r="J831" s="45"/>
      <c r="K831" s="45"/>
      <c r="L831" s="45"/>
      <c r="M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row>
    <row r="832" spans="1:45" ht="12.75" customHeight="1" x14ac:dyDescent="0.15">
      <c r="A832" s="45"/>
      <c r="B832" s="45"/>
      <c r="C832" s="82"/>
      <c r="D832" s="45"/>
      <c r="E832" s="45"/>
      <c r="F832" s="45"/>
      <c r="G832" s="45"/>
      <c r="H832" s="45"/>
      <c r="I832" s="45"/>
      <c r="J832" s="45"/>
      <c r="K832" s="45"/>
      <c r="L832" s="45"/>
      <c r="M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row>
    <row r="833" spans="1:45" ht="12.75" customHeight="1" x14ac:dyDescent="0.15">
      <c r="A833" s="45"/>
      <c r="B833" s="45"/>
      <c r="C833" s="82"/>
      <c r="D833" s="45"/>
      <c r="E833" s="45"/>
      <c r="F833" s="45"/>
      <c r="G833" s="45"/>
      <c r="H833" s="45"/>
      <c r="I833" s="45"/>
      <c r="J833" s="45"/>
      <c r="K833" s="45"/>
      <c r="L833" s="45"/>
      <c r="M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row>
    <row r="834" spans="1:45" ht="12.75" customHeight="1" x14ac:dyDescent="0.15">
      <c r="A834" s="45"/>
      <c r="B834" s="45"/>
      <c r="C834" s="82"/>
      <c r="D834" s="45"/>
      <c r="E834" s="45"/>
      <c r="F834" s="45"/>
      <c r="G834" s="45"/>
      <c r="H834" s="45"/>
      <c r="I834" s="45"/>
      <c r="J834" s="45"/>
      <c r="K834" s="45"/>
      <c r="L834" s="45"/>
      <c r="M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row>
    <row r="835" spans="1:45" ht="12.75" customHeight="1" x14ac:dyDescent="0.15">
      <c r="A835" s="45"/>
      <c r="B835" s="45"/>
      <c r="C835" s="82"/>
      <c r="D835" s="45"/>
      <c r="E835" s="45"/>
      <c r="F835" s="45"/>
      <c r="G835" s="45"/>
      <c r="H835" s="45"/>
      <c r="I835" s="45"/>
      <c r="J835" s="45"/>
      <c r="K835" s="45"/>
      <c r="L835" s="45"/>
      <c r="M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row>
    <row r="836" spans="1:45" ht="12.75" customHeight="1" x14ac:dyDescent="0.15">
      <c r="A836" s="45"/>
      <c r="B836" s="45"/>
      <c r="C836" s="82"/>
      <c r="D836" s="45"/>
      <c r="E836" s="45"/>
      <c r="F836" s="45"/>
      <c r="G836" s="45"/>
      <c r="H836" s="45"/>
      <c r="I836" s="45"/>
      <c r="J836" s="45"/>
      <c r="K836" s="45"/>
      <c r="L836" s="45"/>
      <c r="M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row>
    <row r="837" spans="1:45" ht="12.75" customHeight="1" x14ac:dyDescent="0.15">
      <c r="A837" s="45"/>
      <c r="B837" s="45"/>
      <c r="C837" s="82"/>
      <c r="D837" s="45"/>
      <c r="E837" s="45"/>
      <c r="F837" s="45"/>
      <c r="G837" s="45"/>
      <c r="H837" s="45"/>
      <c r="I837" s="45"/>
      <c r="J837" s="45"/>
      <c r="K837" s="45"/>
      <c r="L837" s="45"/>
      <c r="M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row>
    <row r="838" spans="1:45" ht="12.75" customHeight="1" x14ac:dyDescent="0.15">
      <c r="A838" s="45"/>
      <c r="B838" s="45"/>
      <c r="C838" s="82"/>
      <c r="D838" s="45"/>
      <c r="E838" s="45"/>
      <c r="F838" s="45"/>
      <c r="G838" s="45"/>
      <c r="H838" s="45"/>
      <c r="I838" s="45"/>
      <c r="J838" s="45"/>
      <c r="K838" s="45"/>
      <c r="L838" s="45"/>
      <c r="M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row>
    <row r="839" spans="1:45" ht="12.75" customHeight="1" x14ac:dyDescent="0.15">
      <c r="A839" s="45"/>
      <c r="B839" s="45"/>
      <c r="C839" s="82"/>
      <c r="D839" s="45"/>
      <c r="E839" s="45"/>
      <c r="F839" s="45"/>
      <c r="G839" s="45"/>
      <c r="H839" s="45"/>
      <c r="I839" s="45"/>
      <c r="J839" s="45"/>
      <c r="K839" s="45"/>
      <c r="L839" s="45"/>
      <c r="M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row>
    <row r="840" spans="1:45" ht="12.75" customHeight="1" x14ac:dyDescent="0.15">
      <c r="A840" s="45"/>
      <c r="B840" s="45"/>
      <c r="C840" s="82"/>
      <c r="D840" s="45"/>
      <c r="E840" s="45"/>
      <c r="F840" s="45"/>
      <c r="G840" s="45"/>
      <c r="H840" s="45"/>
      <c r="I840" s="45"/>
      <c r="J840" s="45"/>
      <c r="K840" s="45"/>
      <c r="L840" s="45"/>
      <c r="M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row>
    <row r="841" spans="1:45" ht="12.75" customHeight="1" x14ac:dyDescent="0.15">
      <c r="A841" s="45"/>
      <c r="B841" s="45"/>
      <c r="C841" s="82"/>
      <c r="D841" s="45"/>
      <c r="E841" s="45"/>
      <c r="F841" s="45"/>
      <c r="G841" s="45"/>
      <c r="H841" s="45"/>
      <c r="I841" s="45"/>
      <c r="J841" s="45"/>
      <c r="K841" s="45"/>
      <c r="L841" s="45"/>
      <c r="M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row>
    <row r="842" spans="1:45" ht="12.75" customHeight="1" x14ac:dyDescent="0.15">
      <c r="A842" s="45"/>
      <c r="B842" s="45"/>
      <c r="C842" s="82"/>
      <c r="D842" s="45"/>
      <c r="E842" s="45"/>
      <c r="F842" s="45"/>
      <c r="G842" s="45"/>
      <c r="H842" s="45"/>
      <c r="I842" s="45"/>
      <c r="J842" s="45"/>
      <c r="K842" s="45"/>
      <c r="L842" s="45"/>
      <c r="M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row>
    <row r="843" spans="1:45" ht="12.75" customHeight="1" x14ac:dyDescent="0.15">
      <c r="A843" s="45"/>
      <c r="B843" s="45"/>
      <c r="C843" s="82"/>
      <c r="D843" s="45"/>
      <c r="E843" s="45"/>
      <c r="F843" s="45"/>
      <c r="G843" s="45"/>
      <c r="H843" s="45"/>
      <c r="I843" s="45"/>
      <c r="J843" s="45"/>
      <c r="K843" s="45"/>
      <c r="L843" s="45"/>
      <c r="M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row>
    <row r="844" spans="1:45" ht="12.75" customHeight="1" x14ac:dyDescent="0.15">
      <c r="A844" s="45"/>
      <c r="B844" s="45"/>
      <c r="C844" s="82"/>
      <c r="D844" s="45"/>
      <c r="E844" s="45"/>
      <c r="F844" s="45"/>
      <c r="G844" s="45"/>
      <c r="H844" s="45"/>
      <c r="I844" s="45"/>
      <c r="J844" s="45"/>
      <c r="K844" s="45"/>
      <c r="L844" s="45"/>
      <c r="M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row>
    <row r="845" spans="1:45" ht="12.75" customHeight="1" x14ac:dyDescent="0.15">
      <c r="A845" s="45"/>
      <c r="B845" s="45"/>
      <c r="C845" s="82"/>
      <c r="D845" s="45"/>
      <c r="E845" s="45"/>
      <c r="F845" s="45"/>
      <c r="G845" s="45"/>
      <c r="H845" s="45"/>
      <c r="I845" s="45"/>
      <c r="J845" s="45"/>
      <c r="K845" s="45"/>
      <c r="L845" s="45"/>
      <c r="M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row>
    <row r="846" spans="1:45" ht="12.75" customHeight="1" x14ac:dyDescent="0.15">
      <c r="A846" s="45"/>
      <c r="B846" s="45"/>
      <c r="C846" s="82"/>
      <c r="D846" s="45"/>
      <c r="E846" s="45"/>
      <c r="F846" s="45"/>
      <c r="G846" s="45"/>
      <c r="H846" s="45"/>
      <c r="I846" s="45"/>
      <c r="J846" s="45"/>
      <c r="K846" s="45"/>
      <c r="L846" s="45"/>
      <c r="M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row>
    <row r="847" spans="1:45" ht="12.75" customHeight="1" x14ac:dyDescent="0.15">
      <c r="A847" s="45"/>
      <c r="B847" s="45"/>
      <c r="C847" s="82"/>
      <c r="D847" s="45"/>
      <c r="E847" s="45"/>
      <c r="F847" s="45"/>
      <c r="G847" s="45"/>
      <c r="H847" s="45"/>
      <c r="I847" s="45"/>
      <c r="J847" s="45"/>
      <c r="K847" s="45"/>
      <c r="L847" s="45"/>
      <c r="M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row>
    <row r="848" spans="1:45" ht="12.75" customHeight="1" x14ac:dyDescent="0.15">
      <c r="A848" s="45"/>
      <c r="B848" s="45"/>
      <c r="C848" s="82"/>
      <c r="D848" s="45"/>
      <c r="E848" s="45"/>
      <c r="F848" s="45"/>
      <c r="G848" s="45"/>
      <c r="H848" s="45"/>
      <c r="I848" s="45"/>
      <c r="J848" s="45"/>
      <c r="K848" s="45"/>
      <c r="L848" s="45"/>
      <c r="M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row>
    <row r="849" spans="1:45" ht="12.75" customHeight="1" x14ac:dyDescent="0.15">
      <c r="A849" s="45"/>
      <c r="B849" s="45"/>
      <c r="C849" s="82"/>
      <c r="D849" s="45"/>
      <c r="E849" s="45"/>
      <c r="F849" s="45"/>
      <c r="G849" s="45"/>
      <c r="H849" s="45"/>
      <c r="I849" s="45"/>
      <c r="J849" s="45"/>
      <c r="K849" s="45"/>
      <c r="L849" s="45"/>
      <c r="M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row>
    <row r="850" spans="1:45" ht="12.75" customHeight="1" x14ac:dyDescent="0.15">
      <c r="A850" s="45"/>
      <c r="B850" s="45"/>
      <c r="C850" s="82"/>
      <c r="D850" s="45"/>
      <c r="E850" s="45"/>
      <c r="F850" s="45"/>
      <c r="G850" s="45"/>
      <c r="H850" s="45"/>
      <c r="I850" s="45"/>
      <c r="J850" s="45"/>
      <c r="K850" s="45"/>
      <c r="L850" s="45"/>
      <c r="M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row>
    <row r="851" spans="1:45" ht="12.75" customHeight="1" x14ac:dyDescent="0.15">
      <c r="A851" s="45"/>
      <c r="B851" s="45"/>
      <c r="C851" s="82"/>
      <c r="D851" s="45"/>
      <c r="E851" s="45"/>
      <c r="F851" s="45"/>
      <c r="G851" s="45"/>
      <c r="H851" s="45"/>
      <c r="I851" s="45"/>
      <c r="J851" s="45"/>
      <c r="K851" s="45"/>
      <c r="L851" s="45"/>
      <c r="M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row>
    <row r="852" spans="1:45" ht="12.75" customHeight="1" x14ac:dyDescent="0.15">
      <c r="A852" s="45"/>
      <c r="B852" s="45"/>
      <c r="C852" s="82"/>
      <c r="D852" s="45"/>
      <c r="E852" s="45"/>
      <c r="F852" s="45"/>
      <c r="G852" s="45"/>
      <c r="H852" s="45"/>
      <c r="I852" s="45"/>
      <c r="J852" s="45"/>
      <c r="K852" s="45"/>
      <c r="L852" s="45"/>
      <c r="M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row>
    <row r="853" spans="1:45" ht="12.75" customHeight="1" x14ac:dyDescent="0.15">
      <c r="A853" s="45"/>
      <c r="B853" s="45"/>
      <c r="C853" s="82"/>
      <c r="D853" s="45"/>
      <c r="E853" s="45"/>
      <c r="F853" s="45"/>
      <c r="G853" s="45"/>
      <c r="H853" s="45"/>
      <c r="I853" s="45"/>
      <c r="J853" s="45"/>
      <c r="K853" s="45"/>
      <c r="L853" s="45"/>
      <c r="M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row>
    <row r="854" spans="1:45" ht="12.75" customHeight="1" x14ac:dyDescent="0.15">
      <c r="A854" s="45"/>
      <c r="B854" s="45"/>
      <c r="C854" s="82"/>
      <c r="D854" s="45"/>
      <c r="E854" s="45"/>
      <c r="F854" s="45"/>
      <c r="G854" s="45"/>
      <c r="H854" s="45"/>
      <c r="I854" s="45"/>
      <c r="J854" s="45"/>
      <c r="K854" s="45"/>
      <c r="L854" s="45"/>
      <c r="M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row>
    <row r="855" spans="1:45" ht="12.75" customHeight="1" x14ac:dyDescent="0.15">
      <c r="A855" s="45"/>
      <c r="B855" s="45"/>
      <c r="C855" s="82"/>
      <c r="D855" s="45"/>
      <c r="E855" s="45"/>
      <c r="F855" s="45"/>
      <c r="G855" s="45"/>
      <c r="H855" s="45"/>
      <c r="I855" s="45"/>
      <c r="J855" s="45"/>
      <c r="K855" s="45"/>
      <c r="L855" s="45"/>
      <c r="M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row>
    <row r="856" spans="1:45" ht="12.75" customHeight="1" x14ac:dyDescent="0.15">
      <c r="A856" s="45"/>
      <c r="B856" s="45"/>
      <c r="C856" s="82"/>
      <c r="D856" s="45"/>
      <c r="E856" s="45"/>
      <c r="F856" s="45"/>
      <c r="G856" s="45"/>
      <c r="H856" s="45"/>
      <c r="I856" s="45"/>
      <c r="J856" s="45"/>
      <c r="K856" s="45"/>
      <c r="L856" s="45"/>
      <c r="M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row>
    <row r="857" spans="1:45" ht="12.75" customHeight="1" x14ac:dyDescent="0.15">
      <c r="A857" s="45"/>
      <c r="B857" s="45"/>
      <c r="C857" s="82"/>
      <c r="D857" s="45"/>
      <c r="E857" s="45"/>
      <c r="F857" s="45"/>
      <c r="G857" s="45"/>
      <c r="H857" s="45"/>
      <c r="I857" s="45"/>
      <c r="J857" s="45"/>
      <c r="K857" s="45"/>
      <c r="L857" s="45"/>
      <c r="M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row>
    <row r="858" spans="1:45" ht="12.75" customHeight="1" x14ac:dyDescent="0.15">
      <c r="A858" s="45"/>
      <c r="B858" s="45"/>
      <c r="C858" s="82"/>
      <c r="D858" s="45"/>
      <c r="E858" s="45"/>
      <c r="F858" s="45"/>
      <c r="G858" s="45"/>
      <c r="H858" s="45"/>
      <c r="I858" s="45"/>
      <c r="J858" s="45"/>
      <c r="K858" s="45"/>
      <c r="L858" s="45"/>
      <c r="M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row>
    <row r="859" spans="1:45" ht="12.75" customHeight="1" x14ac:dyDescent="0.15">
      <c r="A859" s="45"/>
      <c r="B859" s="45"/>
      <c r="C859" s="82"/>
      <c r="D859" s="45"/>
      <c r="E859" s="45"/>
      <c r="F859" s="45"/>
      <c r="G859" s="45"/>
      <c r="H859" s="45"/>
      <c r="I859" s="45"/>
      <c r="J859" s="45"/>
      <c r="K859" s="45"/>
      <c r="L859" s="45"/>
      <c r="M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row>
    <row r="860" spans="1:45" ht="12.75" customHeight="1" x14ac:dyDescent="0.15">
      <c r="A860" s="45"/>
      <c r="B860" s="45"/>
      <c r="C860" s="82"/>
      <c r="D860" s="45"/>
      <c r="E860" s="45"/>
      <c r="F860" s="45"/>
      <c r="G860" s="45"/>
      <c r="H860" s="45"/>
      <c r="I860" s="45"/>
      <c r="J860" s="45"/>
      <c r="K860" s="45"/>
      <c r="L860" s="45"/>
      <c r="M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row>
    <row r="861" spans="1:45" ht="12.75" customHeight="1" x14ac:dyDescent="0.15">
      <c r="A861" s="45"/>
      <c r="B861" s="45"/>
      <c r="C861" s="82"/>
      <c r="D861" s="45"/>
      <c r="E861" s="45"/>
      <c r="F861" s="45"/>
      <c r="G861" s="45"/>
      <c r="H861" s="45"/>
      <c r="I861" s="45"/>
      <c r="J861" s="45"/>
      <c r="K861" s="45"/>
      <c r="L861" s="45"/>
      <c r="M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row>
    <row r="862" spans="1:45" ht="12.75" customHeight="1" x14ac:dyDescent="0.15">
      <c r="A862" s="45"/>
      <c r="B862" s="45"/>
      <c r="C862" s="82"/>
      <c r="D862" s="45"/>
      <c r="E862" s="45"/>
      <c r="F862" s="45"/>
      <c r="G862" s="45"/>
      <c r="H862" s="45"/>
      <c r="I862" s="45"/>
      <c r="J862" s="45"/>
      <c r="K862" s="45"/>
      <c r="L862" s="45"/>
      <c r="M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row>
    <row r="863" spans="1:45" ht="12.75" customHeight="1" x14ac:dyDescent="0.15">
      <c r="A863" s="45"/>
      <c r="B863" s="45"/>
      <c r="C863" s="82"/>
      <c r="D863" s="45"/>
      <c r="E863" s="45"/>
      <c r="F863" s="45"/>
      <c r="G863" s="45"/>
      <c r="H863" s="45"/>
      <c r="I863" s="45"/>
      <c r="J863" s="45"/>
      <c r="K863" s="45"/>
      <c r="L863" s="45"/>
      <c r="M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row>
    <row r="864" spans="1:45" ht="12.75" customHeight="1" x14ac:dyDescent="0.15">
      <c r="A864" s="45"/>
      <c r="B864" s="45"/>
      <c r="C864" s="82"/>
      <c r="D864" s="45"/>
      <c r="E864" s="45"/>
      <c r="F864" s="45"/>
      <c r="G864" s="45"/>
      <c r="H864" s="45"/>
      <c r="I864" s="45"/>
      <c r="J864" s="45"/>
      <c r="K864" s="45"/>
      <c r="L864" s="45"/>
      <c r="M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row>
    <row r="865" spans="1:45" ht="12.75" customHeight="1" x14ac:dyDescent="0.15">
      <c r="A865" s="45"/>
      <c r="B865" s="45"/>
      <c r="C865" s="82"/>
      <c r="D865" s="45"/>
      <c r="E865" s="45"/>
      <c r="F865" s="45"/>
      <c r="G865" s="45"/>
      <c r="H865" s="45"/>
      <c r="I865" s="45"/>
      <c r="J865" s="45"/>
      <c r="K865" s="45"/>
      <c r="L865" s="45"/>
      <c r="M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row>
    <row r="866" spans="1:45" ht="12.75" customHeight="1" x14ac:dyDescent="0.15">
      <c r="A866" s="45"/>
      <c r="B866" s="45"/>
      <c r="C866" s="82"/>
      <c r="D866" s="45"/>
      <c r="E866" s="45"/>
      <c r="F866" s="45"/>
      <c r="G866" s="45"/>
      <c r="H866" s="45"/>
      <c r="I866" s="45"/>
      <c r="J866" s="45"/>
      <c r="K866" s="45"/>
      <c r="L866" s="45"/>
      <c r="M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row>
    <row r="867" spans="1:45" ht="12.75" customHeight="1" x14ac:dyDescent="0.15">
      <c r="A867" s="45"/>
      <c r="B867" s="45"/>
      <c r="C867" s="82"/>
      <c r="D867" s="45"/>
      <c r="E867" s="45"/>
      <c r="F867" s="45"/>
      <c r="G867" s="45"/>
      <c r="H867" s="45"/>
      <c r="I867" s="45"/>
      <c r="J867" s="45"/>
      <c r="K867" s="45"/>
      <c r="L867" s="45"/>
      <c r="M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row>
    <row r="868" spans="1:45" ht="12.75" customHeight="1" x14ac:dyDescent="0.15">
      <c r="A868" s="45"/>
      <c r="B868" s="45"/>
      <c r="C868" s="82"/>
      <c r="D868" s="45"/>
      <c r="E868" s="45"/>
      <c r="F868" s="45"/>
      <c r="G868" s="45"/>
      <c r="H868" s="45"/>
      <c r="I868" s="45"/>
      <c r="J868" s="45"/>
      <c r="K868" s="45"/>
      <c r="L868" s="45"/>
      <c r="M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row>
    <row r="869" spans="1:45" ht="12.75" customHeight="1" x14ac:dyDescent="0.15">
      <c r="A869" s="45"/>
      <c r="B869" s="45"/>
      <c r="C869" s="82"/>
      <c r="D869" s="45"/>
      <c r="E869" s="45"/>
      <c r="F869" s="45"/>
      <c r="G869" s="45"/>
      <c r="H869" s="45"/>
      <c r="I869" s="45"/>
      <c r="J869" s="45"/>
      <c r="K869" s="45"/>
      <c r="L869" s="45"/>
      <c r="M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row>
    <row r="870" spans="1:45" ht="12.75" customHeight="1" x14ac:dyDescent="0.15">
      <c r="A870" s="45"/>
      <c r="B870" s="45"/>
      <c r="C870" s="82"/>
      <c r="D870" s="45"/>
      <c r="E870" s="45"/>
      <c r="F870" s="45"/>
      <c r="G870" s="45"/>
      <c r="H870" s="45"/>
      <c r="I870" s="45"/>
      <c r="J870" s="45"/>
      <c r="K870" s="45"/>
      <c r="L870" s="45"/>
      <c r="M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row>
    <row r="871" spans="1:45" ht="12.75" customHeight="1" x14ac:dyDescent="0.15">
      <c r="A871" s="45"/>
      <c r="B871" s="45"/>
      <c r="C871" s="82"/>
      <c r="D871" s="45"/>
      <c r="E871" s="45"/>
      <c r="F871" s="45"/>
      <c r="G871" s="45"/>
      <c r="H871" s="45"/>
      <c r="I871" s="45"/>
      <c r="J871" s="45"/>
      <c r="K871" s="45"/>
      <c r="L871" s="45"/>
      <c r="M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row>
    <row r="872" spans="1:45" ht="12.75" customHeight="1" x14ac:dyDescent="0.15">
      <c r="A872" s="45"/>
      <c r="B872" s="45"/>
      <c r="C872" s="82"/>
      <c r="D872" s="45"/>
      <c r="E872" s="45"/>
      <c r="F872" s="45"/>
      <c r="G872" s="45"/>
      <c r="H872" s="45"/>
      <c r="I872" s="45"/>
      <c r="J872" s="45"/>
      <c r="K872" s="45"/>
      <c r="L872" s="45"/>
      <c r="M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row>
    <row r="873" spans="1:45" ht="12.75" customHeight="1" x14ac:dyDescent="0.15">
      <c r="A873" s="45"/>
      <c r="B873" s="45"/>
      <c r="C873" s="82"/>
      <c r="D873" s="45"/>
      <c r="E873" s="45"/>
      <c r="F873" s="45"/>
      <c r="G873" s="45"/>
      <c r="H873" s="45"/>
      <c r="I873" s="45"/>
      <c r="J873" s="45"/>
      <c r="K873" s="45"/>
      <c r="L873" s="45"/>
      <c r="M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row>
    <row r="874" spans="1:45" ht="12.75" customHeight="1" x14ac:dyDescent="0.15">
      <c r="A874" s="45"/>
      <c r="B874" s="45"/>
      <c r="C874" s="82"/>
      <c r="D874" s="45"/>
      <c r="E874" s="45"/>
      <c r="F874" s="45"/>
      <c r="G874" s="45"/>
      <c r="H874" s="45"/>
      <c r="I874" s="45"/>
      <c r="J874" s="45"/>
      <c r="K874" s="45"/>
      <c r="L874" s="45"/>
      <c r="M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row>
    <row r="875" spans="1:45" ht="12.75" customHeight="1" x14ac:dyDescent="0.15">
      <c r="A875" s="45"/>
      <c r="B875" s="45"/>
      <c r="C875" s="82"/>
      <c r="D875" s="45"/>
      <c r="E875" s="45"/>
      <c r="F875" s="45"/>
      <c r="G875" s="45"/>
      <c r="H875" s="45"/>
      <c r="I875" s="45"/>
      <c r="J875" s="45"/>
      <c r="K875" s="45"/>
      <c r="L875" s="45"/>
      <c r="M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row>
    <row r="876" spans="1:45" ht="12.75" customHeight="1" x14ac:dyDescent="0.15">
      <c r="A876" s="45"/>
      <c r="B876" s="45"/>
      <c r="C876" s="82"/>
      <c r="D876" s="45"/>
      <c r="E876" s="45"/>
      <c r="F876" s="45"/>
      <c r="G876" s="45"/>
      <c r="H876" s="45"/>
      <c r="I876" s="45"/>
      <c r="J876" s="45"/>
      <c r="K876" s="45"/>
      <c r="L876" s="45"/>
      <c r="M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row>
    <row r="877" spans="1:45" ht="12.75" customHeight="1" x14ac:dyDescent="0.15">
      <c r="A877" s="45"/>
      <c r="B877" s="45"/>
      <c r="C877" s="82"/>
      <c r="D877" s="45"/>
      <c r="E877" s="45"/>
      <c r="F877" s="45"/>
      <c r="G877" s="45"/>
      <c r="H877" s="45"/>
      <c r="I877" s="45"/>
      <c r="J877" s="45"/>
      <c r="K877" s="45"/>
      <c r="L877" s="45"/>
      <c r="M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row>
    <row r="878" spans="1:45" ht="12.75" customHeight="1" x14ac:dyDescent="0.15">
      <c r="A878" s="45"/>
      <c r="B878" s="45"/>
      <c r="C878" s="82"/>
      <c r="D878" s="45"/>
      <c r="E878" s="45"/>
      <c r="F878" s="45"/>
      <c r="G878" s="45"/>
      <c r="H878" s="45"/>
      <c r="I878" s="45"/>
      <c r="J878" s="45"/>
      <c r="K878" s="45"/>
      <c r="L878" s="45"/>
      <c r="M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row>
    <row r="879" spans="1:45" ht="12.75" customHeight="1" x14ac:dyDescent="0.15">
      <c r="A879" s="45"/>
      <c r="B879" s="45"/>
      <c r="C879" s="82"/>
      <c r="D879" s="45"/>
      <c r="E879" s="45"/>
      <c r="F879" s="45"/>
      <c r="G879" s="45"/>
      <c r="H879" s="45"/>
      <c r="I879" s="45"/>
      <c r="J879" s="45"/>
      <c r="K879" s="45"/>
      <c r="L879" s="45"/>
      <c r="M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row>
    <row r="880" spans="1:45" ht="12.75" customHeight="1" x14ac:dyDescent="0.15">
      <c r="A880" s="45"/>
      <c r="B880" s="45"/>
      <c r="C880" s="82"/>
      <c r="D880" s="45"/>
      <c r="E880" s="45"/>
      <c r="F880" s="45"/>
      <c r="G880" s="45"/>
      <c r="H880" s="45"/>
      <c r="I880" s="45"/>
      <c r="J880" s="45"/>
      <c r="K880" s="45"/>
      <c r="L880" s="45"/>
      <c r="M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row>
    <row r="881" spans="1:45" ht="12.75" customHeight="1" x14ac:dyDescent="0.15">
      <c r="A881" s="45"/>
      <c r="B881" s="45"/>
      <c r="C881" s="82"/>
      <c r="D881" s="45"/>
      <c r="E881" s="45"/>
      <c r="F881" s="45"/>
      <c r="G881" s="45"/>
      <c r="H881" s="45"/>
      <c r="I881" s="45"/>
      <c r="J881" s="45"/>
      <c r="K881" s="45"/>
      <c r="L881" s="45"/>
      <c r="M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row>
    <row r="882" spans="1:45" ht="12.75" customHeight="1" x14ac:dyDescent="0.15">
      <c r="A882" s="45"/>
      <c r="B882" s="45"/>
      <c r="C882" s="82"/>
      <c r="D882" s="45"/>
      <c r="E882" s="45"/>
      <c r="F882" s="45"/>
      <c r="G882" s="45"/>
      <c r="H882" s="45"/>
      <c r="I882" s="45"/>
      <c r="J882" s="45"/>
      <c r="K882" s="45"/>
      <c r="L882" s="45"/>
      <c r="M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row>
    <row r="883" spans="1:45" ht="12.75" customHeight="1" x14ac:dyDescent="0.15">
      <c r="A883" s="45"/>
      <c r="B883" s="45"/>
      <c r="C883" s="82"/>
      <c r="D883" s="45"/>
      <c r="E883" s="45"/>
      <c r="F883" s="45"/>
      <c r="G883" s="45"/>
      <c r="H883" s="45"/>
      <c r="I883" s="45"/>
      <c r="J883" s="45"/>
      <c r="K883" s="45"/>
      <c r="L883" s="45"/>
      <c r="M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row>
    <row r="884" spans="1:45" ht="12.75" customHeight="1" x14ac:dyDescent="0.15">
      <c r="A884" s="45"/>
      <c r="B884" s="45"/>
      <c r="C884" s="82"/>
      <c r="D884" s="45"/>
      <c r="E884" s="45"/>
      <c r="F884" s="45"/>
      <c r="G884" s="45"/>
      <c r="H884" s="45"/>
      <c r="I884" s="45"/>
      <c r="J884" s="45"/>
      <c r="K884" s="45"/>
      <c r="L884" s="45"/>
      <c r="M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row>
    <row r="885" spans="1:45" ht="12.75" customHeight="1" x14ac:dyDescent="0.15">
      <c r="A885" s="45"/>
      <c r="B885" s="45"/>
      <c r="C885" s="82"/>
      <c r="D885" s="45"/>
      <c r="E885" s="45"/>
      <c r="F885" s="45"/>
      <c r="G885" s="45"/>
      <c r="H885" s="45"/>
      <c r="I885" s="45"/>
      <c r="J885" s="45"/>
      <c r="K885" s="45"/>
      <c r="L885" s="45"/>
      <c r="M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row>
    <row r="886" spans="1:45" ht="12.75" customHeight="1" x14ac:dyDescent="0.15">
      <c r="A886" s="45"/>
      <c r="B886" s="45"/>
      <c r="C886" s="82"/>
      <c r="D886" s="45"/>
      <c r="E886" s="45"/>
      <c r="F886" s="45"/>
      <c r="G886" s="45"/>
      <c r="H886" s="45"/>
      <c r="I886" s="45"/>
      <c r="J886" s="45"/>
      <c r="K886" s="45"/>
      <c r="L886" s="45"/>
      <c r="M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row>
    <row r="887" spans="1:45" ht="12.75" customHeight="1" x14ac:dyDescent="0.15">
      <c r="A887" s="45"/>
      <c r="B887" s="45"/>
      <c r="C887" s="82"/>
      <c r="D887" s="45"/>
      <c r="E887" s="45"/>
      <c r="F887" s="45"/>
      <c r="G887" s="45"/>
      <c r="H887" s="45"/>
      <c r="I887" s="45"/>
      <c r="J887" s="45"/>
      <c r="K887" s="45"/>
      <c r="L887" s="45"/>
      <c r="M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row>
    <row r="888" spans="1:45" ht="12.75" customHeight="1" x14ac:dyDescent="0.15">
      <c r="A888" s="45"/>
      <c r="B888" s="45"/>
      <c r="C888" s="82"/>
      <c r="D888" s="45"/>
      <c r="E888" s="45"/>
      <c r="F888" s="45"/>
      <c r="G888" s="45"/>
      <c r="H888" s="45"/>
      <c r="I888" s="45"/>
      <c r="J888" s="45"/>
      <c r="K888" s="45"/>
      <c r="L888" s="45"/>
      <c r="M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row>
    <row r="889" spans="1:45" ht="12.75" customHeight="1" x14ac:dyDescent="0.15">
      <c r="A889" s="45"/>
      <c r="B889" s="45"/>
      <c r="C889" s="82"/>
      <c r="D889" s="45"/>
      <c r="E889" s="45"/>
      <c r="F889" s="45"/>
      <c r="G889" s="45"/>
      <c r="H889" s="45"/>
      <c r="I889" s="45"/>
      <c r="J889" s="45"/>
      <c r="K889" s="45"/>
      <c r="L889" s="45"/>
      <c r="M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row>
    <row r="890" spans="1:45" ht="12.75" customHeight="1" x14ac:dyDescent="0.15">
      <c r="A890" s="45"/>
      <c r="B890" s="45"/>
      <c r="C890" s="82"/>
      <c r="D890" s="45"/>
      <c r="E890" s="45"/>
      <c r="F890" s="45"/>
      <c r="G890" s="45"/>
      <c r="H890" s="45"/>
      <c r="I890" s="45"/>
      <c r="J890" s="45"/>
      <c r="K890" s="45"/>
      <c r="L890" s="45"/>
      <c r="M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row>
    <row r="891" spans="1:45" ht="12.75" customHeight="1" x14ac:dyDescent="0.15">
      <c r="A891" s="45"/>
      <c r="B891" s="45"/>
      <c r="C891" s="82"/>
      <c r="D891" s="45"/>
      <c r="E891" s="45"/>
      <c r="F891" s="45"/>
      <c r="G891" s="45"/>
      <c r="H891" s="45"/>
      <c r="I891" s="45"/>
      <c r="J891" s="45"/>
      <c r="K891" s="45"/>
      <c r="L891" s="45"/>
      <c r="M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row>
    <row r="892" spans="1:45" ht="12.75" customHeight="1" x14ac:dyDescent="0.15">
      <c r="A892" s="45"/>
      <c r="B892" s="45"/>
      <c r="C892" s="82"/>
      <c r="D892" s="45"/>
      <c r="E892" s="45"/>
      <c r="F892" s="45"/>
      <c r="G892" s="45"/>
      <c r="H892" s="45"/>
      <c r="I892" s="45"/>
      <c r="J892" s="45"/>
      <c r="K892" s="45"/>
      <c r="L892" s="45"/>
      <c r="M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row>
    <row r="893" spans="1:45" ht="12.75" customHeight="1" x14ac:dyDescent="0.15">
      <c r="A893" s="45"/>
      <c r="B893" s="45"/>
      <c r="C893" s="82"/>
      <c r="D893" s="45"/>
      <c r="E893" s="45"/>
      <c r="F893" s="45"/>
      <c r="G893" s="45"/>
      <c r="H893" s="45"/>
      <c r="I893" s="45"/>
      <c r="J893" s="45"/>
      <c r="K893" s="45"/>
      <c r="L893" s="45"/>
      <c r="M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row>
    <row r="894" spans="1:45" ht="12.75" customHeight="1" x14ac:dyDescent="0.15">
      <c r="A894" s="45"/>
      <c r="B894" s="45"/>
      <c r="C894" s="82"/>
      <c r="D894" s="45"/>
      <c r="E894" s="45"/>
      <c r="F894" s="45"/>
      <c r="G894" s="45"/>
      <c r="H894" s="45"/>
      <c r="I894" s="45"/>
      <c r="J894" s="45"/>
      <c r="K894" s="45"/>
      <c r="L894" s="45"/>
      <c r="M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row>
    <row r="895" spans="1:45" ht="12.75" customHeight="1" x14ac:dyDescent="0.15">
      <c r="A895" s="45"/>
      <c r="B895" s="45"/>
      <c r="C895" s="82"/>
      <c r="D895" s="45"/>
      <c r="E895" s="45"/>
      <c r="F895" s="45"/>
      <c r="G895" s="45"/>
      <c r="H895" s="45"/>
      <c r="I895" s="45"/>
      <c r="J895" s="45"/>
      <c r="K895" s="45"/>
      <c r="L895" s="45"/>
      <c r="M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row>
    <row r="896" spans="1:45" ht="12.75" customHeight="1" x14ac:dyDescent="0.15">
      <c r="A896" s="45"/>
      <c r="B896" s="45"/>
      <c r="C896" s="82"/>
      <c r="D896" s="45"/>
      <c r="E896" s="45"/>
      <c r="F896" s="45"/>
      <c r="G896" s="45"/>
      <c r="H896" s="45"/>
      <c r="I896" s="45"/>
      <c r="J896" s="45"/>
      <c r="K896" s="45"/>
      <c r="L896" s="45"/>
      <c r="M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row>
    <row r="897" spans="1:45" ht="12.75" customHeight="1" x14ac:dyDescent="0.15">
      <c r="A897" s="45"/>
      <c r="B897" s="45"/>
      <c r="C897" s="82"/>
      <c r="D897" s="45"/>
      <c r="E897" s="45"/>
      <c r="F897" s="45"/>
      <c r="G897" s="45"/>
      <c r="H897" s="45"/>
      <c r="I897" s="45"/>
      <c r="J897" s="45"/>
      <c r="K897" s="45"/>
      <c r="L897" s="45"/>
      <c r="M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row>
    <row r="898" spans="1:45" ht="12.75" customHeight="1" x14ac:dyDescent="0.15">
      <c r="A898" s="45"/>
      <c r="B898" s="45"/>
      <c r="C898" s="82"/>
      <c r="D898" s="45"/>
      <c r="E898" s="45"/>
      <c r="F898" s="45"/>
      <c r="G898" s="45"/>
      <c r="H898" s="45"/>
      <c r="I898" s="45"/>
      <c r="J898" s="45"/>
      <c r="K898" s="45"/>
      <c r="L898" s="45"/>
      <c r="M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row>
    <row r="899" spans="1:45" ht="12.75" customHeight="1" x14ac:dyDescent="0.15">
      <c r="A899" s="45"/>
      <c r="B899" s="45"/>
      <c r="C899" s="82"/>
      <c r="D899" s="45"/>
      <c r="E899" s="45"/>
      <c r="F899" s="45"/>
      <c r="G899" s="45"/>
      <c r="H899" s="45"/>
      <c r="I899" s="45"/>
      <c r="J899" s="45"/>
      <c r="K899" s="45"/>
      <c r="L899" s="45"/>
      <c r="M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row>
    <row r="900" spans="1:45" ht="12.75" customHeight="1" x14ac:dyDescent="0.15">
      <c r="A900" s="45"/>
      <c r="B900" s="45"/>
      <c r="C900" s="82"/>
      <c r="D900" s="45"/>
      <c r="E900" s="45"/>
      <c r="F900" s="45"/>
      <c r="G900" s="45"/>
      <c r="H900" s="45"/>
      <c r="I900" s="45"/>
      <c r="J900" s="45"/>
      <c r="K900" s="45"/>
      <c r="L900" s="45"/>
      <c r="M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row>
    <row r="901" spans="1:45" ht="12.75" customHeight="1" x14ac:dyDescent="0.15">
      <c r="A901" s="45"/>
      <c r="B901" s="45"/>
      <c r="C901" s="82"/>
      <c r="D901" s="45"/>
      <c r="E901" s="45"/>
      <c r="F901" s="45"/>
      <c r="G901" s="45"/>
      <c r="H901" s="45"/>
      <c r="I901" s="45"/>
      <c r="J901" s="45"/>
      <c r="K901" s="45"/>
      <c r="L901" s="45"/>
      <c r="M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row>
    <row r="902" spans="1:45" ht="12.75" customHeight="1" x14ac:dyDescent="0.15">
      <c r="A902" s="45"/>
      <c r="B902" s="45"/>
      <c r="C902" s="82"/>
      <c r="D902" s="45"/>
      <c r="E902" s="45"/>
      <c r="F902" s="45"/>
      <c r="G902" s="45"/>
      <c r="H902" s="45"/>
      <c r="I902" s="45"/>
      <c r="J902" s="45"/>
      <c r="K902" s="45"/>
      <c r="L902" s="45"/>
      <c r="M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row>
    <row r="903" spans="1:45" ht="12.75" customHeight="1" x14ac:dyDescent="0.15">
      <c r="A903" s="45"/>
      <c r="B903" s="45"/>
      <c r="C903" s="82"/>
      <c r="D903" s="45"/>
      <c r="E903" s="45"/>
      <c r="F903" s="45"/>
      <c r="G903" s="45"/>
      <c r="H903" s="45"/>
      <c r="I903" s="45"/>
      <c r="J903" s="45"/>
      <c r="K903" s="45"/>
      <c r="L903" s="45"/>
      <c r="M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row>
    <row r="904" spans="1:45" ht="12.75" customHeight="1" x14ac:dyDescent="0.15">
      <c r="A904" s="45"/>
      <c r="B904" s="45"/>
      <c r="C904" s="82"/>
      <c r="D904" s="45"/>
      <c r="E904" s="45"/>
      <c r="F904" s="45"/>
      <c r="G904" s="45"/>
      <c r="H904" s="45"/>
      <c r="I904" s="45"/>
      <c r="J904" s="45"/>
      <c r="K904" s="45"/>
      <c r="L904" s="45"/>
      <c r="M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row>
    <row r="905" spans="1:45" ht="12.75" customHeight="1" x14ac:dyDescent="0.15">
      <c r="A905" s="45"/>
      <c r="B905" s="45"/>
      <c r="C905" s="82"/>
      <c r="D905" s="45"/>
      <c r="E905" s="45"/>
      <c r="F905" s="45"/>
      <c r="G905" s="45"/>
      <c r="H905" s="45"/>
      <c r="I905" s="45"/>
      <c r="J905" s="45"/>
      <c r="K905" s="45"/>
      <c r="L905" s="45"/>
      <c r="M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row>
    <row r="906" spans="1:45" ht="12.75" customHeight="1" x14ac:dyDescent="0.15">
      <c r="A906" s="45"/>
      <c r="B906" s="45"/>
      <c r="C906" s="82"/>
      <c r="D906" s="45"/>
      <c r="E906" s="45"/>
      <c r="F906" s="45"/>
      <c r="G906" s="45"/>
      <c r="H906" s="45"/>
      <c r="I906" s="45"/>
      <c r="J906" s="45"/>
      <c r="K906" s="45"/>
      <c r="L906" s="45"/>
      <c r="M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row>
    <row r="907" spans="1:45" ht="12.75" customHeight="1" x14ac:dyDescent="0.15">
      <c r="A907" s="45"/>
      <c r="B907" s="45"/>
      <c r="C907" s="82"/>
      <c r="D907" s="45"/>
      <c r="E907" s="45"/>
      <c r="F907" s="45"/>
      <c r="G907" s="45"/>
      <c r="H907" s="45"/>
      <c r="I907" s="45"/>
      <c r="J907" s="45"/>
      <c r="K907" s="45"/>
      <c r="L907" s="45"/>
      <c r="M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row>
    <row r="908" spans="1:45" ht="12.75" customHeight="1" x14ac:dyDescent="0.15">
      <c r="A908" s="45"/>
      <c r="B908" s="45"/>
      <c r="C908" s="82"/>
      <c r="D908" s="45"/>
      <c r="E908" s="45"/>
      <c r="F908" s="45"/>
      <c r="G908" s="45"/>
      <c r="H908" s="45"/>
      <c r="I908" s="45"/>
      <c r="J908" s="45"/>
      <c r="K908" s="45"/>
      <c r="L908" s="45"/>
      <c r="M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row>
    <row r="909" spans="1:45" ht="12.75" customHeight="1" x14ac:dyDescent="0.15">
      <c r="A909" s="45"/>
      <c r="B909" s="45"/>
      <c r="C909" s="82"/>
      <c r="D909" s="45"/>
      <c r="E909" s="45"/>
      <c r="F909" s="45"/>
      <c r="G909" s="45"/>
      <c r="H909" s="45"/>
      <c r="I909" s="45"/>
      <c r="J909" s="45"/>
      <c r="K909" s="45"/>
      <c r="L909" s="45"/>
      <c r="M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row>
    <row r="910" spans="1:45" ht="12.75" customHeight="1" x14ac:dyDescent="0.15">
      <c r="A910" s="45"/>
      <c r="B910" s="45"/>
      <c r="C910" s="82"/>
      <c r="D910" s="45"/>
      <c r="E910" s="45"/>
      <c r="F910" s="45"/>
      <c r="G910" s="45"/>
      <c r="H910" s="45"/>
      <c r="I910" s="45"/>
      <c r="J910" s="45"/>
      <c r="K910" s="45"/>
      <c r="L910" s="45"/>
      <c r="M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row>
    <row r="911" spans="1:45" ht="12.75" customHeight="1" x14ac:dyDescent="0.15">
      <c r="A911" s="45"/>
      <c r="B911" s="45"/>
      <c r="C911" s="82"/>
      <c r="D911" s="45"/>
      <c r="E911" s="45"/>
      <c r="F911" s="45"/>
      <c r="G911" s="45"/>
      <c r="H911" s="45"/>
      <c r="I911" s="45"/>
      <c r="J911" s="45"/>
      <c r="K911" s="45"/>
      <c r="L911" s="45"/>
      <c r="M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row>
    <row r="912" spans="1:45" ht="12.75" customHeight="1" x14ac:dyDescent="0.15">
      <c r="A912" s="45"/>
      <c r="B912" s="45"/>
      <c r="C912" s="82"/>
      <c r="D912" s="45"/>
      <c r="E912" s="45"/>
      <c r="F912" s="45"/>
      <c r="G912" s="45"/>
      <c r="H912" s="45"/>
      <c r="I912" s="45"/>
      <c r="J912" s="45"/>
      <c r="K912" s="45"/>
      <c r="L912" s="45"/>
      <c r="M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row>
    <row r="913" spans="1:45" ht="12.75" customHeight="1" x14ac:dyDescent="0.15">
      <c r="A913" s="45"/>
      <c r="B913" s="45"/>
      <c r="C913" s="82"/>
      <c r="D913" s="45"/>
      <c r="E913" s="45"/>
      <c r="F913" s="45"/>
      <c r="G913" s="45"/>
      <c r="H913" s="45"/>
      <c r="I913" s="45"/>
      <c r="J913" s="45"/>
      <c r="K913" s="45"/>
      <c r="L913" s="45"/>
      <c r="M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row>
    <row r="914" spans="1:45" ht="12.75" customHeight="1" x14ac:dyDescent="0.15">
      <c r="A914" s="45"/>
      <c r="B914" s="45"/>
      <c r="C914" s="82"/>
      <c r="D914" s="45"/>
      <c r="E914" s="45"/>
      <c r="F914" s="45"/>
      <c r="G914" s="45"/>
      <c r="H914" s="45"/>
      <c r="I914" s="45"/>
      <c r="J914" s="45"/>
      <c r="K914" s="45"/>
      <c r="L914" s="45"/>
      <c r="M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row>
    <row r="915" spans="1:45" ht="12.75" customHeight="1" x14ac:dyDescent="0.15">
      <c r="A915" s="45"/>
      <c r="B915" s="45"/>
      <c r="C915" s="82"/>
      <c r="D915" s="45"/>
      <c r="E915" s="45"/>
      <c r="F915" s="45"/>
      <c r="G915" s="45"/>
      <c r="H915" s="45"/>
      <c r="I915" s="45"/>
      <c r="J915" s="45"/>
      <c r="K915" s="45"/>
      <c r="L915" s="45"/>
      <c r="M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row>
    <row r="916" spans="1:45" ht="12.75" customHeight="1" x14ac:dyDescent="0.15">
      <c r="A916" s="45"/>
      <c r="B916" s="45"/>
      <c r="C916" s="82"/>
      <c r="D916" s="45"/>
      <c r="E916" s="45"/>
      <c r="F916" s="45"/>
      <c r="G916" s="45"/>
      <c r="H916" s="45"/>
      <c r="I916" s="45"/>
      <c r="J916" s="45"/>
      <c r="K916" s="45"/>
      <c r="L916" s="45"/>
      <c r="M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row>
    <row r="917" spans="1:45" ht="12.75" customHeight="1" x14ac:dyDescent="0.15">
      <c r="A917" s="45"/>
      <c r="B917" s="45"/>
      <c r="C917" s="82"/>
      <c r="D917" s="45"/>
      <c r="E917" s="45"/>
      <c r="F917" s="45"/>
      <c r="G917" s="45"/>
      <c r="H917" s="45"/>
      <c r="I917" s="45"/>
      <c r="J917" s="45"/>
      <c r="K917" s="45"/>
      <c r="L917" s="45"/>
      <c r="M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row>
    <row r="918" spans="1:45" ht="12.75" customHeight="1" x14ac:dyDescent="0.15">
      <c r="A918" s="45"/>
      <c r="B918" s="45"/>
      <c r="C918" s="82"/>
      <c r="D918" s="45"/>
      <c r="E918" s="45"/>
      <c r="F918" s="45"/>
      <c r="G918" s="45"/>
      <c r="H918" s="45"/>
      <c r="I918" s="45"/>
      <c r="J918" s="45"/>
      <c r="K918" s="45"/>
      <c r="L918" s="45"/>
      <c r="M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row>
    <row r="919" spans="1:45" ht="12.75" customHeight="1" x14ac:dyDescent="0.15">
      <c r="A919" s="45"/>
      <c r="B919" s="45"/>
      <c r="C919" s="82"/>
      <c r="D919" s="45"/>
      <c r="E919" s="45"/>
      <c r="F919" s="45"/>
      <c r="G919" s="45"/>
      <c r="H919" s="45"/>
      <c r="I919" s="45"/>
      <c r="J919" s="45"/>
      <c r="K919" s="45"/>
      <c r="L919" s="45"/>
      <c r="M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row>
    <row r="920" spans="1:45" ht="12.75" customHeight="1" x14ac:dyDescent="0.15">
      <c r="A920" s="45"/>
      <c r="B920" s="45"/>
      <c r="C920" s="82"/>
      <c r="D920" s="45"/>
      <c r="E920" s="45"/>
      <c r="F920" s="45"/>
      <c r="G920" s="45"/>
      <c r="H920" s="45"/>
      <c r="I920" s="45"/>
      <c r="J920" s="45"/>
      <c r="K920" s="45"/>
      <c r="L920" s="45"/>
      <c r="M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row>
    <row r="921" spans="1:45" ht="12.75" customHeight="1" x14ac:dyDescent="0.15">
      <c r="A921" s="45"/>
      <c r="B921" s="45"/>
      <c r="C921" s="82"/>
      <c r="D921" s="45"/>
      <c r="E921" s="45"/>
      <c r="F921" s="45"/>
      <c r="G921" s="45"/>
      <c r="H921" s="45"/>
      <c r="I921" s="45"/>
      <c r="J921" s="45"/>
      <c r="K921" s="45"/>
      <c r="L921" s="45"/>
      <c r="M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row>
    <row r="922" spans="1:45" ht="12.75" customHeight="1" x14ac:dyDescent="0.15">
      <c r="A922" s="45"/>
      <c r="B922" s="45"/>
      <c r="C922" s="82"/>
      <c r="D922" s="45"/>
      <c r="E922" s="45"/>
      <c r="F922" s="45"/>
      <c r="G922" s="45"/>
      <c r="H922" s="45"/>
      <c r="I922" s="45"/>
      <c r="J922" s="45"/>
      <c r="K922" s="45"/>
      <c r="L922" s="45"/>
      <c r="M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row>
    <row r="923" spans="1:45" ht="12.75" customHeight="1" x14ac:dyDescent="0.15">
      <c r="A923" s="45"/>
      <c r="B923" s="45"/>
      <c r="C923" s="82"/>
      <c r="D923" s="45"/>
      <c r="E923" s="45"/>
      <c r="F923" s="45"/>
      <c r="G923" s="45"/>
      <c r="H923" s="45"/>
      <c r="I923" s="45"/>
      <c r="J923" s="45"/>
      <c r="K923" s="45"/>
      <c r="L923" s="45"/>
      <c r="M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row>
    <row r="924" spans="1:45" ht="12.75" customHeight="1" x14ac:dyDescent="0.15">
      <c r="A924" s="45"/>
      <c r="B924" s="45"/>
      <c r="C924" s="82"/>
      <c r="D924" s="45"/>
      <c r="E924" s="45"/>
      <c r="F924" s="45"/>
      <c r="G924" s="45"/>
      <c r="H924" s="45"/>
      <c r="I924" s="45"/>
      <c r="J924" s="45"/>
      <c r="K924" s="45"/>
      <c r="L924" s="45"/>
      <c r="M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row>
    <row r="925" spans="1:45" ht="12.75" customHeight="1" x14ac:dyDescent="0.15">
      <c r="A925" s="45"/>
      <c r="B925" s="45"/>
      <c r="C925" s="82"/>
      <c r="D925" s="45"/>
      <c r="E925" s="45"/>
      <c r="F925" s="45"/>
      <c r="G925" s="45"/>
      <c r="H925" s="45"/>
      <c r="I925" s="45"/>
      <c r="J925" s="45"/>
      <c r="K925" s="45"/>
      <c r="L925" s="45"/>
      <c r="M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row>
    <row r="926" spans="1:45" ht="12.75" customHeight="1" x14ac:dyDescent="0.15">
      <c r="A926" s="45"/>
      <c r="B926" s="45"/>
      <c r="C926" s="82"/>
      <c r="D926" s="45"/>
      <c r="E926" s="45"/>
      <c r="F926" s="45"/>
      <c r="G926" s="45"/>
      <c r="H926" s="45"/>
      <c r="I926" s="45"/>
      <c r="J926" s="45"/>
      <c r="K926" s="45"/>
      <c r="L926" s="45"/>
      <c r="M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row>
    <row r="927" spans="1:45" ht="12.75" customHeight="1" x14ac:dyDescent="0.15">
      <c r="A927" s="45"/>
      <c r="B927" s="45"/>
      <c r="C927" s="82"/>
      <c r="D927" s="45"/>
      <c r="E927" s="45"/>
      <c r="F927" s="45"/>
      <c r="G927" s="45"/>
      <c r="H927" s="45"/>
      <c r="I927" s="45"/>
      <c r="J927" s="45"/>
      <c r="K927" s="45"/>
      <c r="L927" s="45"/>
      <c r="M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row>
    <row r="928" spans="1:45" ht="12.75" customHeight="1" x14ac:dyDescent="0.15">
      <c r="A928" s="45"/>
      <c r="B928" s="45"/>
      <c r="C928" s="82"/>
      <c r="D928" s="45"/>
      <c r="E928" s="45"/>
      <c r="F928" s="45"/>
      <c r="G928" s="45"/>
      <c r="H928" s="45"/>
      <c r="I928" s="45"/>
      <c r="J928" s="45"/>
      <c r="K928" s="45"/>
      <c r="L928" s="45"/>
      <c r="M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row>
    <row r="929" spans="1:45" ht="12.75" customHeight="1" x14ac:dyDescent="0.15">
      <c r="A929" s="45"/>
      <c r="B929" s="45"/>
      <c r="C929" s="82"/>
      <c r="D929" s="45"/>
      <c r="E929" s="45"/>
      <c r="F929" s="45"/>
      <c r="G929" s="45"/>
      <c r="H929" s="45"/>
      <c r="I929" s="45"/>
      <c r="J929" s="45"/>
      <c r="K929" s="45"/>
      <c r="L929" s="45"/>
      <c r="M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row>
    <row r="930" spans="1:45" ht="12.75" customHeight="1" x14ac:dyDescent="0.15">
      <c r="A930" s="45"/>
      <c r="B930" s="45"/>
      <c r="C930" s="82"/>
      <c r="D930" s="45"/>
      <c r="E930" s="45"/>
      <c r="F930" s="45"/>
      <c r="G930" s="45"/>
      <c r="H930" s="45"/>
      <c r="I930" s="45"/>
      <c r="J930" s="45"/>
      <c r="K930" s="45"/>
      <c r="L930" s="45"/>
      <c r="M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row>
    <row r="931" spans="1:45" ht="12.75" customHeight="1" x14ac:dyDescent="0.15">
      <c r="A931" s="45"/>
      <c r="B931" s="45"/>
      <c r="C931" s="82"/>
      <c r="D931" s="45"/>
      <c r="E931" s="45"/>
      <c r="F931" s="45"/>
      <c r="G931" s="45"/>
      <c r="H931" s="45"/>
      <c r="I931" s="45"/>
      <c r="J931" s="45"/>
      <c r="K931" s="45"/>
      <c r="L931" s="45"/>
      <c r="M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row>
    <row r="932" spans="1:45" ht="12.75" customHeight="1" x14ac:dyDescent="0.15">
      <c r="A932" s="45"/>
      <c r="B932" s="45"/>
      <c r="C932" s="82"/>
      <c r="D932" s="45"/>
      <c r="E932" s="45"/>
      <c r="F932" s="45"/>
      <c r="G932" s="45"/>
      <c r="H932" s="45"/>
      <c r="I932" s="45"/>
      <c r="J932" s="45"/>
      <c r="K932" s="45"/>
      <c r="L932" s="45"/>
      <c r="M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row>
    <row r="933" spans="1:45" ht="12.75" customHeight="1" x14ac:dyDescent="0.15">
      <c r="A933" s="45"/>
      <c r="B933" s="45"/>
      <c r="C933" s="82"/>
      <c r="D933" s="45"/>
      <c r="E933" s="45"/>
      <c r="F933" s="45"/>
      <c r="G933" s="45"/>
      <c r="H933" s="45"/>
      <c r="I933" s="45"/>
      <c r="J933" s="45"/>
      <c r="K933" s="45"/>
      <c r="L933" s="45"/>
      <c r="M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row>
    <row r="934" spans="1:45" ht="12.75" customHeight="1" x14ac:dyDescent="0.15">
      <c r="A934" s="45"/>
      <c r="B934" s="45"/>
      <c r="C934" s="82"/>
      <c r="D934" s="45"/>
      <c r="E934" s="45"/>
      <c r="F934" s="45"/>
      <c r="G934" s="45"/>
      <c r="H934" s="45"/>
      <c r="I934" s="45"/>
      <c r="J934" s="45"/>
      <c r="K934" s="45"/>
      <c r="L934" s="45"/>
      <c r="M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row>
    <row r="935" spans="1:45" ht="12.75" customHeight="1" x14ac:dyDescent="0.15">
      <c r="A935" s="45"/>
      <c r="B935" s="45"/>
      <c r="C935" s="82"/>
      <c r="D935" s="45"/>
      <c r="E935" s="45"/>
      <c r="F935" s="45"/>
      <c r="G935" s="45"/>
      <c r="H935" s="45"/>
      <c r="I935" s="45"/>
      <c r="J935" s="45"/>
      <c r="K935" s="45"/>
      <c r="L935" s="45"/>
      <c r="M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row>
    <row r="936" spans="1:45" ht="12.75" customHeight="1" x14ac:dyDescent="0.15">
      <c r="A936" s="45"/>
      <c r="B936" s="45"/>
      <c r="C936" s="82"/>
      <c r="D936" s="45"/>
      <c r="E936" s="45"/>
      <c r="F936" s="45"/>
      <c r="G936" s="45"/>
      <c r="H936" s="45"/>
      <c r="I936" s="45"/>
      <c r="J936" s="45"/>
      <c r="K936" s="45"/>
      <c r="L936" s="45"/>
      <c r="M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row>
    <row r="937" spans="1:45" ht="12.75" customHeight="1" x14ac:dyDescent="0.15">
      <c r="A937" s="45"/>
      <c r="B937" s="45"/>
      <c r="C937" s="82"/>
      <c r="D937" s="45"/>
      <c r="E937" s="45"/>
      <c r="F937" s="45"/>
      <c r="G937" s="45"/>
      <c r="H937" s="45"/>
      <c r="I937" s="45"/>
      <c r="J937" s="45"/>
      <c r="K937" s="45"/>
      <c r="L937" s="45"/>
      <c r="M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row>
    <row r="938" spans="1:45" ht="12.75" customHeight="1" x14ac:dyDescent="0.15">
      <c r="A938" s="45"/>
      <c r="B938" s="45"/>
      <c r="C938" s="82"/>
      <c r="D938" s="45"/>
      <c r="E938" s="45"/>
      <c r="F938" s="45"/>
      <c r="G938" s="45"/>
      <c r="H938" s="45"/>
      <c r="I938" s="45"/>
      <c r="J938" s="45"/>
      <c r="K938" s="45"/>
      <c r="L938" s="45"/>
      <c r="M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row>
    <row r="939" spans="1:45" ht="12.75" customHeight="1" x14ac:dyDescent="0.15">
      <c r="A939" s="45"/>
      <c r="B939" s="45"/>
      <c r="C939" s="82"/>
      <c r="D939" s="45"/>
      <c r="E939" s="45"/>
      <c r="F939" s="45"/>
      <c r="G939" s="45"/>
      <c r="H939" s="45"/>
      <c r="I939" s="45"/>
      <c r="J939" s="45"/>
      <c r="K939" s="45"/>
      <c r="L939" s="45"/>
      <c r="M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row>
    <row r="940" spans="1:45" ht="12.75" customHeight="1" x14ac:dyDescent="0.15">
      <c r="A940" s="45"/>
      <c r="B940" s="45"/>
      <c r="C940" s="82"/>
      <c r="D940" s="45"/>
      <c r="E940" s="45"/>
      <c r="F940" s="45"/>
      <c r="G940" s="45"/>
      <c r="H940" s="45"/>
      <c r="I940" s="45"/>
      <c r="J940" s="45"/>
      <c r="K940" s="45"/>
      <c r="L940" s="45"/>
      <c r="M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row>
    <row r="941" spans="1:45" ht="12.75" customHeight="1" x14ac:dyDescent="0.15">
      <c r="A941" s="45"/>
      <c r="B941" s="45"/>
      <c r="C941" s="82"/>
      <c r="D941" s="45"/>
      <c r="E941" s="45"/>
      <c r="F941" s="45"/>
      <c r="G941" s="45"/>
      <c r="H941" s="45"/>
      <c r="I941" s="45"/>
      <c r="J941" s="45"/>
      <c r="K941" s="45"/>
      <c r="L941" s="45"/>
      <c r="M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row>
    <row r="942" spans="1:45" ht="12.75" customHeight="1" x14ac:dyDescent="0.15">
      <c r="A942" s="45"/>
      <c r="B942" s="45"/>
      <c r="C942" s="82"/>
      <c r="D942" s="45"/>
      <c r="E942" s="45"/>
      <c r="F942" s="45"/>
      <c r="G942" s="45"/>
      <c r="H942" s="45"/>
      <c r="I942" s="45"/>
      <c r="J942" s="45"/>
      <c r="K942" s="45"/>
      <c r="L942" s="45"/>
      <c r="M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row>
    <row r="943" spans="1:45" ht="12.75" customHeight="1" x14ac:dyDescent="0.15">
      <c r="A943" s="45"/>
      <c r="B943" s="45"/>
      <c r="C943" s="82"/>
      <c r="D943" s="45"/>
      <c r="E943" s="45"/>
      <c r="F943" s="45"/>
      <c r="G943" s="45"/>
      <c r="H943" s="45"/>
      <c r="I943" s="45"/>
      <c r="J943" s="45"/>
      <c r="K943" s="45"/>
      <c r="L943" s="45"/>
      <c r="M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row>
    <row r="944" spans="1:45" ht="12.75" customHeight="1" x14ac:dyDescent="0.15">
      <c r="A944" s="45"/>
      <c r="B944" s="45"/>
      <c r="C944" s="82"/>
      <c r="D944" s="45"/>
      <c r="E944" s="45"/>
      <c r="F944" s="45"/>
      <c r="G944" s="45"/>
      <c r="H944" s="45"/>
      <c r="I944" s="45"/>
      <c r="J944" s="45"/>
      <c r="K944" s="45"/>
      <c r="L944" s="45"/>
      <c r="M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row>
    <row r="945" spans="1:45" ht="12.75" customHeight="1" x14ac:dyDescent="0.15">
      <c r="A945" s="45"/>
      <c r="B945" s="45"/>
      <c r="C945" s="82"/>
      <c r="D945" s="45"/>
      <c r="E945" s="45"/>
      <c r="F945" s="45"/>
      <c r="G945" s="45"/>
      <c r="H945" s="45"/>
      <c r="I945" s="45"/>
      <c r="J945" s="45"/>
      <c r="K945" s="45"/>
      <c r="L945" s="45"/>
      <c r="M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row>
    <row r="946" spans="1:45" ht="12.75" customHeight="1" x14ac:dyDescent="0.15">
      <c r="A946" s="45"/>
      <c r="B946" s="45"/>
      <c r="C946" s="82"/>
      <c r="D946" s="45"/>
      <c r="E946" s="45"/>
      <c r="F946" s="45"/>
      <c r="G946" s="45"/>
      <c r="H946" s="45"/>
      <c r="I946" s="45"/>
      <c r="J946" s="45"/>
      <c r="K946" s="45"/>
      <c r="L946" s="45"/>
      <c r="M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row>
    <row r="947" spans="1:45" ht="12.75" customHeight="1" x14ac:dyDescent="0.15">
      <c r="A947" s="45"/>
      <c r="B947" s="45"/>
      <c r="C947" s="82"/>
      <c r="D947" s="45"/>
      <c r="E947" s="45"/>
      <c r="F947" s="45"/>
      <c r="G947" s="45"/>
      <c r="H947" s="45"/>
      <c r="I947" s="45"/>
      <c r="J947" s="45"/>
      <c r="K947" s="45"/>
      <c r="L947" s="45"/>
      <c r="M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row>
    <row r="948" spans="1:45" ht="12.75" customHeight="1" x14ac:dyDescent="0.15">
      <c r="A948" s="45"/>
      <c r="B948" s="45"/>
      <c r="C948" s="82"/>
      <c r="D948" s="45"/>
      <c r="E948" s="45"/>
      <c r="F948" s="45"/>
      <c r="G948" s="45"/>
      <c r="H948" s="45"/>
      <c r="I948" s="45"/>
      <c r="J948" s="45"/>
      <c r="K948" s="45"/>
      <c r="L948" s="45"/>
      <c r="M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row>
    <row r="949" spans="1:45" ht="12.75" customHeight="1" x14ac:dyDescent="0.15">
      <c r="A949" s="45"/>
      <c r="B949" s="45"/>
      <c r="C949" s="82"/>
      <c r="D949" s="45"/>
      <c r="E949" s="45"/>
      <c r="F949" s="45"/>
      <c r="G949" s="45"/>
      <c r="H949" s="45"/>
      <c r="I949" s="45"/>
      <c r="J949" s="45"/>
      <c r="K949" s="45"/>
      <c r="L949" s="45"/>
      <c r="M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row>
    <row r="950" spans="1:45" ht="12.75" customHeight="1" x14ac:dyDescent="0.15">
      <c r="A950" s="45"/>
      <c r="B950" s="45"/>
      <c r="C950" s="82"/>
      <c r="D950" s="45"/>
      <c r="E950" s="45"/>
      <c r="F950" s="45"/>
      <c r="G950" s="45"/>
      <c r="H950" s="45"/>
      <c r="I950" s="45"/>
      <c r="J950" s="45"/>
      <c r="K950" s="45"/>
      <c r="L950" s="45"/>
      <c r="M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row>
    <row r="951" spans="1:45" ht="12.75" customHeight="1" x14ac:dyDescent="0.15">
      <c r="A951" s="45"/>
      <c r="B951" s="45"/>
      <c r="C951" s="82"/>
      <c r="D951" s="45"/>
      <c r="E951" s="45"/>
      <c r="F951" s="45"/>
      <c r="G951" s="45"/>
      <c r="H951" s="45"/>
      <c r="I951" s="45"/>
      <c r="J951" s="45"/>
      <c r="K951" s="45"/>
      <c r="L951" s="45"/>
      <c r="M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row>
    <row r="952" spans="1:45" ht="12.75" customHeight="1" x14ac:dyDescent="0.15">
      <c r="A952" s="45"/>
      <c r="B952" s="45"/>
      <c r="C952" s="82"/>
      <c r="D952" s="45"/>
      <c r="E952" s="45"/>
      <c r="F952" s="45"/>
      <c r="G952" s="45"/>
      <c r="H952" s="45"/>
      <c r="I952" s="45"/>
      <c r="J952" s="45"/>
      <c r="K952" s="45"/>
      <c r="L952" s="45"/>
      <c r="M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row>
    <row r="953" spans="1:45" ht="12.75" customHeight="1" x14ac:dyDescent="0.15">
      <c r="A953" s="45"/>
      <c r="B953" s="45"/>
      <c r="C953" s="82"/>
      <c r="D953" s="45"/>
      <c r="E953" s="45"/>
      <c r="F953" s="45"/>
      <c r="G953" s="45"/>
      <c r="H953" s="45"/>
      <c r="I953" s="45"/>
      <c r="J953" s="45"/>
      <c r="K953" s="45"/>
      <c r="L953" s="45"/>
      <c r="M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row>
    <row r="954" spans="1:45" ht="12.75" customHeight="1" x14ac:dyDescent="0.15">
      <c r="A954" s="45"/>
      <c r="B954" s="45"/>
      <c r="C954" s="82"/>
      <c r="D954" s="45"/>
      <c r="E954" s="45"/>
      <c r="F954" s="45"/>
      <c r="G954" s="45"/>
      <c r="H954" s="45"/>
      <c r="I954" s="45"/>
      <c r="J954" s="45"/>
      <c r="K954" s="45"/>
      <c r="L954" s="45"/>
      <c r="M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row>
    <row r="955" spans="1:45" ht="12.75" customHeight="1" x14ac:dyDescent="0.15">
      <c r="A955" s="45"/>
      <c r="B955" s="45"/>
      <c r="C955" s="82"/>
      <c r="D955" s="45"/>
      <c r="E955" s="45"/>
      <c r="F955" s="45"/>
      <c r="G955" s="45"/>
      <c r="H955" s="45"/>
      <c r="I955" s="45"/>
      <c r="J955" s="45"/>
      <c r="K955" s="45"/>
      <c r="L955" s="45"/>
      <c r="M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row>
    <row r="956" spans="1:45" ht="12.75" customHeight="1" x14ac:dyDescent="0.15">
      <c r="A956" s="45"/>
      <c r="B956" s="45"/>
      <c r="C956" s="82"/>
      <c r="D956" s="45"/>
      <c r="E956" s="45"/>
      <c r="F956" s="45"/>
      <c r="G956" s="45"/>
      <c r="H956" s="45"/>
      <c r="I956" s="45"/>
      <c r="J956" s="45"/>
      <c r="K956" s="45"/>
      <c r="L956" s="45"/>
      <c r="M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row>
    <row r="957" spans="1:45" ht="12.75" customHeight="1" x14ac:dyDescent="0.15">
      <c r="A957" s="45"/>
      <c r="B957" s="45"/>
      <c r="C957" s="82"/>
      <c r="D957" s="45"/>
      <c r="E957" s="45"/>
      <c r="F957" s="45"/>
      <c r="G957" s="45"/>
      <c r="H957" s="45"/>
      <c r="I957" s="45"/>
      <c r="J957" s="45"/>
      <c r="K957" s="45"/>
      <c r="L957" s="45"/>
      <c r="M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row>
    <row r="958" spans="1:45" ht="12.75" customHeight="1" x14ac:dyDescent="0.15">
      <c r="A958" s="45"/>
      <c r="B958" s="45"/>
      <c r="C958" s="82"/>
      <c r="D958" s="45"/>
      <c r="E958" s="45"/>
      <c r="F958" s="45"/>
      <c r="G958" s="45"/>
      <c r="H958" s="45"/>
      <c r="I958" s="45"/>
      <c r="J958" s="45"/>
      <c r="K958" s="45"/>
      <c r="L958" s="45"/>
      <c r="M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row>
    <row r="959" spans="1:45" ht="12.75" customHeight="1" x14ac:dyDescent="0.15">
      <c r="A959" s="45"/>
      <c r="B959" s="45"/>
      <c r="C959" s="82"/>
      <c r="D959" s="45"/>
      <c r="E959" s="45"/>
      <c r="F959" s="45"/>
      <c r="G959" s="45"/>
      <c r="H959" s="45"/>
      <c r="I959" s="45"/>
      <c r="J959" s="45"/>
      <c r="K959" s="45"/>
      <c r="L959" s="45"/>
      <c r="M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row>
    <row r="960" spans="1:45" ht="12.75" customHeight="1" x14ac:dyDescent="0.15">
      <c r="A960" s="45"/>
      <c r="B960" s="45"/>
      <c r="C960" s="82"/>
      <c r="D960" s="45"/>
      <c r="E960" s="45"/>
      <c r="F960" s="45"/>
      <c r="G960" s="45"/>
      <c r="H960" s="45"/>
      <c r="I960" s="45"/>
      <c r="J960" s="45"/>
      <c r="K960" s="45"/>
      <c r="L960" s="45"/>
      <c r="M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row>
    <row r="961" spans="1:45" ht="12.75" customHeight="1" x14ac:dyDescent="0.15">
      <c r="A961" s="45"/>
      <c r="B961" s="45"/>
      <c r="C961" s="82"/>
      <c r="D961" s="45"/>
      <c r="E961" s="45"/>
      <c r="F961" s="45"/>
      <c r="G961" s="45"/>
      <c r="H961" s="45"/>
      <c r="I961" s="45"/>
      <c r="J961" s="45"/>
      <c r="K961" s="45"/>
      <c r="L961" s="45"/>
      <c r="M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row>
    <row r="962" spans="1:45" ht="12.75" customHeight="1" x14ac:dyDescent="0.15">
      <c r="A962" s="45"/>
      <c r="B962" s="45"/>
      <c r="C962" s="82"/>
      <c r="D962" s="45"/>
      <c r="E962" s="45"/>
      <c r="F962" s="45"/>
      <c r="G962" s="45"/>
      <c r="H962" s="45"/>
      <c r="I962" s="45"/>
      <c r="J962" s="45"/>
      <c r="K962" s="45"/>
      <c r="L962" s="45"/>
      <c r="M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row>
    <row r="963" spans="1:45" ht="12.75" customHeight="1" x14ac:dyDescent="0.15">
      <c r="A963" s="45"/>
      <c r="B963" s="45"/>
      <c r="C963" s="82"/>
      <c r="D963" s="45"/>
      <c r="E963" s="45"/>
      <c r="F963" s="45"/>
      <c r="G963" s="45"/>
      <c r="H963" s="45"/>
      <c r="I963" s="45"/>
      <c r="J963" s="45"/>
      <c r="K963" s="45"/>
      <c r="L963" s="45"/>
      <c r="M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row>
    <row r="964" spans="1:45" ht="12.75" customHeight="1" x14ac:dyDescent="0.15">
      <c r="A964" s="45"/>
      <c r="B964" s="45"/>
      <c r="C964" s="82"/>
      <c r="D964" s="45"/>
      <c r="E964" s="45"/>
      <c r="F964" s="45"/>
      <c r="G964" s="45"/>
      <c r="H964" s="45"/>
      <c r="I964" s="45"/>
      <c r="J964" s="45"/>
      <c r="K964" s="45"/>
      <c r="L964" s="45"/>
      <c r="M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row>
    <row r="965" spans="1:45" ht="12.75" customHeight="1" x14ac:dyDescent="0.15">
      <c r="A965" s="45"/>
      <c r="B965" s="45"/>
      <c r="C965" s="82"/>
      <c r="D965" s="45"/>
      <c r="E965" s="45"/>
      <c r="F965" s="45"/>
      <c r="G965" s="45"/>
      <c r="H965" s="45"/>
      <c r="I965" s="45"/>
      <c r="J965" s="45"/>
      <c r="K965" s="45"/>
      <c r="L965" s="45"/>
      <c r="M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row>
    <row r="966" spans="1:45" ht="12.75" customHeight="1" x14ac:dyDescent="0.15">
      <c r="A966" s="45"/>
      <c r="B966" s="45"/>
      <c r="C966" s="82"/>
      <c r="D966" s="45"/>
      <c r="E966" s="45"/>
      <c r="F966" s="45"/>
      <c r="G966" s="45"/>
      <c r="H966" s="45"/>
      <c r="I966" s="45"/>
      <c r="J966" s="45"/>
      <c r="K966" s="45"/>
      <c r="L966" s="45"/>
      <c r="M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row>
    <row r="967" spans="1:45" ht="12.75" customHeight="1" x14ac:dyDescent="0.15">
      <c r="A967" s="45"/>
      <c r="B967" s="45"/>
      <c r="C967" s="82"/>
      <c r="D967" s="45"/>
      <c r="E967" s="45"/>
      <c r="F967" s="45"/>
      <c r="G967" s="45"/>
      <c r="H967" s="45"/>
      <c r="I967" s="45"/>
      <c r="J967" s="45"/>
      <c r="K967" s="45"/>
      <c r="L967" s="45"/>
      <c r="M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row>
    <row r="968" spans="1:45" ht="12.75" customHeight="1" x14ac:dyDescent="0.15">
      <c r="A968" s="45"/>
      <c r="B968" s="45"/>
      <c r="C968" s="82"/>
      <c r="D968" s="45"/>
      <c r="E968" s="45"/>
      <c r="F968" s="45"/>
      <c r="G968" s="45"/>
      <c r="H968" s="45"/>
      <c r="I968" s="45"/>
      <c r="J968" s="45"/>
      <c r="K968" s="45"/>
      <c r="L968" s="45"/>
      <c r="M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row>
    <row r="969" spans="1:45" ht="12.75" customHeight="1" x14ac:dyDescent="0.15">
      <c r="A969" s="45"/>
      <c r="B969" s="45"/>
      <c r="C969" s="82"/>
      <c r="D969" s="45"/>
      <c r="E969" s="45"/>
      <c r="F969" s="45"/>
      <c r="G969" s="45"/>
      <c r="H969" s="45"/>
      <c r="I969" s="45"/>
      <c r="J969" s="45"/>
      <c r="K969" s="45"/>
      <c r="L969" s="45"/>
      <c r="M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row>
    <row r="970" spans="1:45" ht="12.75" customHeight="1" x14ac:dyDescent="0.15">
      <c r="A970" s="45"/>
      <c r="B970" s="45"/>
      <c r="C970" s="82"/>
      <c r="D970" s="45"/>
      <c r="E970" s="45"/>
      <c r="F970" s="45"/>
      <c r="G970" s="45"/>
      <c r="H970" s="45"/>
      <c r="I970" s="45"/>
      <c r="J970" s="45"/>
      <c r="K970" s="45"/>
      <c r="L970" s="45"/>
      <c r="M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row>
    <row r="971" spans="1:45" ht="12.75" customHeight="1" x14ac:dyDescent="0.15">
      <c r="A971" s="45"/>
      <c r="B971" s="45"/>
      <c r="C971" s="82"/>
      <c r="D971" s="45"/>
      <c r="E971" s="45"/>
      <c r="F971" s="45"/>
      <c r="G971" s="45"/>
      <c r="H971" s="45"/>
      <c r="I971" s="45"/>
      <c r="J971" s="45"/>
      <c r="K971" s="45"/>
      <c r="L971" s="45"/>
      <c r="M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row>
    <row r="972" spans="1:45" ht="12.75" customHeight="1" x14ac:dyDescent="0.15">
      <c r="A972" s="45"/>
      <c r="B972" s="45"/>
      <c r="C972" s="82"/>
      <c r="D972" s="45"/>
      <c r="E972" s="45"/>
      <c r="F972" s="45"/>
      <c r="G972" s="45"/>
      <c r="H972" s="45"/>
      <c r="I972" s="45"/>
      <c r="J972" s="45"/>
      <c r="K972" s="45"/>
      <c r="L972" s="45"/>
      <c r="M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row>
    <row r="973" spans="1:45" ht="12.75" customHeight="1" x14ac:dyDescent="0.15">
      <c r="A973" s="45"/>
      <c r="B973" s="45"/>
      <c r="C973" s="82"/>
      <c r="D973" s="45"/>
      <c r="E973" s="45"/>
      <c r="F973" s="45"/>
      <c r="G973" s="45"/>
      <c r="H973" s="45"/>
      <c r="I973" s="45"/>
      <c r="J973" s="45"/>
      <c r="K973" s="45"/>
      <c r="L973" s="45"/>
      <c r="M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row>
    <row r="974" spans="1:45" ht="12.75" customHeight="1" x14ac:dyDescent="0.15">
      <c r="A974" s="45"/>
      <c r="B974" s="45"/>
      <c r="C974" s="82"/>
      <c r="D974" s="45"/>
      <c r="E974" s="45"/>
      <c r="F974" s="45"/>
      <c r="G974" s="45"/>
      <c r="H974" s="45"/>
      <c r="I974" s="45"/>
      <c r="J974" s="45"/>
      <c r="K974" s="45"/>
      <c r="L974" s="45"/>
      <c r="M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row>
    <row r="975" spans="1:45" ht="12.75" customHeight="1" x14ac:dyDescent="0.15">
      <c r="A975" s="45"/>
      <c r="B975" s="45"/>
      <c r="C975" s="82"/>
      <c r="D975" s="45"/>
      <c r="E975" s="45"/>
      <c r="F975" s="45"/>
      <c r="G975" s="45"/>
      <c r="H975" s="45"/>
      <c r="I975" s="45"/>
      <c r="J975" s="45"/>
      <c r="K975" s="45"/>
      <c r="L975" s="45"/>
      <c r="M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row>
    <row r="976" spans="1:45" ht="12.75" customHeight="1" x14ac:dyDescent="0.15">
      <c r="A976" s="45"/>
      <c r="B976" s="45"/>
      <c r="C976" s="82"/>
      <c r="D976" s="45"/>
      <c r="E976" s="45"/>
      <c r="F976" s="45"/>
      <c r="G976" s="45"/>
      <c r="H976" s="45"/>
      <c r="I976" s="45"/>
      <c r="J976" s="45"/>
      <c r="K976" s="45"/>
      <c r="L976" s="45"/>
      <c r="M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row>
    <row r="977" spans="1:45" ht="12.75" customHeight="1" x14ac:dyDescent="0.15">
      <c r="A977" s="45"/>
      <c r="B977" s="45"/>
      <c r="C977" s="82"/>
      <c r="D977" s="45"/>
      <c r="E977" s="45"/>
      <c r="F977" s="45"/>
      <c r="G977" s="45"/>
      <c r="H977" s="45"/>
      <c r="I977" s="45"/>
      <c r="J977" s="45"/>
      <c r="K977" s="45"/>
      <c r="L977" s="45"/>
      <c r="M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row>
    <row r="978" spans="1:45" ht="12.75" customHeight="1" x14ac:dyDescent="0.15">
      <c r="A978" s="45"/>
      <c r="B978" s="45"/>
      <c r="C978" s="82"/>
      <c r="D978" s="45"/>
      <c r="E978" s="45"/>
      <c r="F978" s="45"/>
      <c r="G978" s="45"/>
      <c r="H978" s="45"/>
      <c r="I978" s="45"/>
      <c r="J978" s="45"/>
      <c r="K978" s="45"/>
      <c r="L978" s="45"/>
      <c r="M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row>
    <row r="979" spans="1:45" ht="12.75" customHeight="1" x14ac:dyDescent="0.15">
      <c r="A979" s="45"/>
      <c r="B979" s="45"/>
      <c r="C979" s="82"/>
      <c r="D979" s="45"/>
      <c r="E979" s="45"/>
      <c r="F979" s="45"/>
      <c r="G979" s="45"/>
      <c r="H979" s="45"/>
      <c r="I979" s="45"/>
      <c r="J979" s="45"/>
      <c r="K979" s="45"/>
      <c r="L979" s="45"/>
      <c r="M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row>
    <row r="980" spans="1:45" ht="12.75" customHeight="1" x14ac:dyDescent="0.15">
      <c r="A980" s="45"/>
      <c r="B980" s="45"/>
      <c r="C980" s="82"/>
      <c r="D980" s="45"/>
      <c r="E980" s="45"/>
      <c r="F980" s="45"/>
      <c r="G980" s="45"/>
      <c r="H980" s="45"/>
      <c r="I980" s="45"/>
      <c r="J980" s="45"/>
      <c r="K980" s="45"/>
      <c r="L980" s="45"/>
      <c r="M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row>
    <row r="981" spans="1:45" ht="12.75" customHeight="1" x14ac:dyDescent="0.15">
      <c r="A981" s="45"/>
      <c r="B981" s="45"/>
      <c r="C981" s="82"/>
      <c r="D981" s="45"/>
      <c r="E981" s="45"/>
      <c r="F981" s="45"/>
      <c r="G981" s="45"/>
      <c r="H981" s="45"/>
      <c r="I981" s="45"/>
      <c r="J981" s="45"/>
      <c r="K981" s="45"/>
      <c r="L981" s="45"/>
      <c r="M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row>
    <row r="982" spans="1:45" ht="12.75" customHeight="1" x14ac:dyDescent="0.15">
      <c r="A982" s="45"/>
      <c r="B982" s="45"/>
      <c r="C982" s="82"/>
      <c r="D982" s="45"/>
      <c r="E982" s="45"/>
      <c r="F982" s="45"/>
      <c r="G982" s="45"/>
      <c r="H982" s="45"/>
      <c r="I982" s="45"/>
      <c r="J982" s="45"/>
      <c r="K982" s="45"/>
      <c r="L982" s="45"/>
      <c r="M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row>
    <row r="983" spans="1:45" ht="12.75" customHeight="1" x14ac:dyDescent="0.15">
      <c r="A983" s="45"/>
      <c r="B983" s="45"/>
      <c r="C983" s="82"/>
      <c r="D983" s="45"/>
      <c r="E983" s="45"/>
      <c r="F983" s="45"/>
      <c r="G983" s="45"/>
      <c r="H983" s="45"/>
      <c r="I983" s="45"/>
      <c r="J983" s="45"/>
      <c r="K983" s="45"/>
      <c r="L983" s="45"/>
      <c r="M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row>
    <row r="984" spans="1:45" ht="12.75" customHeight="1" x14ac:dyDescent="0.15">
      <c r="A984" s="45"/>
      <c r="B984" s="45"/>
      <c r="C984" s="82"/>
      <c r="D984" s="45"/>
      <c r="E984" s="45"/>
      <c r="F984" s="45"/>
      <c r="G984" s="45"/>
      <c r="H984" s="45"/>
      <c r="I984" s="45"/>
      <c r="J984" s="45"/>
      <c r="K984" s="45"/>
      <c r="L984" s="45"/>
      <c r="M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row>
    <row r="985" spans="1:45" ht="12.75" customHeight="1" x14ac:dyDescent="0.15">
      <c r="A985" s="45"/>
      <c r="B985" s="45"/>
      <c r="C985" s="82"/>
      <c r="D985" s="45"/>
      <c r="E985" s="45"/>
      <c r="F985" s="45"/>
      <c r="G985" s="45"/>
      <c r="H985" s="45"/>
      <c r="I985" s="45"/>
      <c r="J985" s="45"/>
      <c r="K985" s="45"/>
      <c r="L985" s="45"/>
      <c r="M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row>
    <row r="986" spans="1:45" ht="12.75" customHeight="1" x14ac:dyDescent="0.15">
      <c r="A986" s="45"/>
      <c r="B986" s="45"/>
      <c r="C986" s="82"/>
      <c r="D986" s="45"/>
      <c r="E986" s="45"/>
      <c r="F986" s="45"/>
      <c r="G986" s="45"/>
      <c r="H986" s="45"/>
      <c r="I986" s="45"/>
      <c r="J986" s="45"/>
      <c r="K986" s="45"/>
      <c r="L986" s="45"/>
      <c r="M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row>
    <row r="987" spans="1:45" ht="12.75" customHeight="1" x14ac:dyDescent="0.15">
      <c r="A987" s="45"/>
      <c r="B987" s="45"/>
      <c r="C987" s="82"/>
      <c r="D987" s="45"/>
      <c r="E987" s="45"/>
      <c r="F987" s="45"/>
      <c r="G987" s="45"/>
      <c r="H987" s="45"/>
      <c r="I987" s="45"/>
      <c r="J987" s="45"/>
      <c r="K987" s="45"/>
      <c r="L987" s="45"/>
      <c r="M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row>
    <row r="988" spans="1:45" ht="12.75" customHeight="1" x14ac:dyDescent="0.15">
      <c r="A988" s="45"/>
      <c r="B988" s="45"/>
      <c r="C988" s="82"/>
      <c r="D988" s="45"/>
      <c r="E988" s="45"/>
      <c r="F988" s="45"/>
      <c r="G988" s="45"/>
      <c r="H988" s="45"/>
      <c r="I988" s="45"/>
      <c r="J988" s="45"/>
      <c r="K988" s="45"/>
      <c r="L988" s="45"/>
      <c r="M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row>
    <row r="989" spans="1:45" ht="12.75" customHeight="1" x14ac:dyDescent="0.15">
      <c r="A989" s="45"/>
      <c r="B989" s="45"/>
      <c r="C989" s="82"/>
      <c r="D989" s="45"/>
      <c r="E989" s="45"/>
      <c r="F989" s="45"/>
      <c r="G989" s="45"/>
      <c r="H989" s="45"/>
      <c r="I989" s="45"/>
      <c r="J989" s="45"/>
      <c r="K989" s="45"/>
      <c r="L989" s="45"/>
      <c r="M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row>
    <row r="990" spans="1:45" ht="12.75" customHeight="1" x14ac:dyDescent="0.15">
      <c r="A990" s="45"/>
      <c r="B990" s="45"/>
      <c r="C990" s="82"/>
      <c r="D990" s="45"/>
      <c r="E990" s="45"/>
      <c r="F990" s="45"/>
      <c r="G990" s="45"/>
      <c r="H990" s="45"/>
      <c r="I990" s="45"/>
      <c r="J990" s="45"/>
      <c r="K990" s="45"/>
      <c r="L990" s="45"/>
      <c r="M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row>
  </sheetData>
  <conditionalFormatting sqref="B8:B13 D8:AD13">
    <cfRule type="expression" dxfId="6" priority="10" stopIfTrue="1">
      <formula>IF(COUNTA(#REF!)=0,0,MOD(SUBTOTAL(103,#REF!),2)=1)</formula>
    </cfRule>
  </conditionalFormatting>
  <conditionalFormatting sqref="AE8:AO13">
    <cfRule type="expression" dxfId="5" priority="5" stopIfTrue="1">
      <formula>IF(COUNTA(#REF!)=0,0,MOD(SUBTOTAL(103,#REF!),2)=1)</formula>
    </cfRule>
  </conditionalFormatting>
  <conditionalFormatting sqref="AO16">
    <cfRule type="expression" dxfId="4" priority="3" stopIfTrue="1">
      <formula>IF(COUNTA(#REF!)=0,0,MOD(SUBTOTAL(103,#REF!),2)=1)</formula>
    </cfRule>
  </conditionalFormatting>
  <conditionalFormatting sqref="AP8:AP13 AR8:AR13">
    <cfRule type="expression" dxfId="3" priority="14" stopIfTrue="1">
      <formula>IF(COUNTA(#REF!)=0,0,MOD(SUBTOTAL(103,#REF!),2)=1)</formula>
    </cfRule>
  </conditionalFormatting>
  <conditionalFormatting sqref="AQ8:AQ13">
    <cfRule type="expression" dxfId="2" priority="2" stopIfTrue="1">
      <formula>IF(COUNTA(#REF!)=0,0,MOD(SUBTOTAL(103,#REF!),2)=1)</formula>
    </cfRule>
  </conditionalFormatting>
  <conditionalFormatting sqref="AQ16">
    <cfRule type="expression" dxfId="1" priority="1" stopIfTrue="1">
      <formula>IF(COUNTA(#REF!)=0,0,MOD(SUBTOTAL(103,#REF!),2)=1)</formula>
    </cfRule>
  </conditionalFormatting>
  <conditionalFormatting sqref="AV8:AW8">
    <cfRule type="expression" dxfId="0" priority="4" stopIfTrue="1">
      <formula>IF(COUNTA(#REF!)=0,0,MOD(SUBTOTAL(103,#REF!),2)=1)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991"/>
  <sheetViews>
    <sheetView showGridLines="0" workbookViewId="0">
      <selection activeCell="AR24" sqref="AR24"/>
    </sheetView>
  </sheetViews>
  <sheetFormatPr baseColWidth="10" defaultColWidth="12.6640625" defaultRowHeight="15" customHeight="1" outlineLevelCol="1" x14ac:dyDescent="0.15"/>
  <cols>
    <col min="1" max="1" width="4.1640625" customWidth="1"/>
    <col min="2" max="2" width="26.6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hidden="1" customWidth="1" outlineLevel="1"/>
    <col min="38" max="38" width="1" hidden="1" customWidth="1" outlineLevel="1"/>
    <col min="39" max="39" width="10.33203125" customWidth="1" collapsed="1"/>
    <col min="40" max="40" width="1" customWidth="1"/>
    <col min="41" max="44" width="10.33203125" customWidth="1"/>
    <col min="45" max="45" width="1" customWidth="1"/>
    <col min="46" max="46" width="10.33203125" customWidth="1"/>
    <col min="47" max="47" width="1" customWidth="1"/>
    <col min="48" max="48" width="10.83203125" customWidth="1"/>
    <col min="49" max="49" width="3.1640625" customWidth="1"/>
    <col min="50" max="50" width="1" customWidth="1"/>
  </cols>
  <sheetData>
    <row r="1" spans="2:52" ht="12.75" customHeight="1" x14ac:dyDescent="0.15">
      <c r="AX1" s="4"/>
    </row>
    <row r="2" spans="2:52" ht="12.75" customHeight="1" x14ac:dyDescent="0.15">
      <c r="B2" s="5"/>
      <c r="AX2" s="4"/>
    </row>
    <row r="3" spans="2:52" ht="12.75" customHeight="1" x14ac:dyDescent="0.15">
      <c r="B3" s="5"/>
      <c r="AX3" s="4"/>
    </row>
    <row r="4" spans="2:52" ht="12.75" customHeight="1" x14ac:dyDescent="0.15">
      <c r="B4" s="5"/>
      <c r="D4" s="8"/>
      <c r="W4" s="8"/>
      <c r="Y4" s="8"/>
      <c r="AX4" s="4"/>
    </row>
    <row r="5" spans="2:52" ht="12.75" customHeight="1" x14ac:dyDescent="0.15">
      <c r="B5" s="9" t="s">
        <v>106</v>
      </c>
      <c r="C5" s="10"/>
      <c r="D5" s="11">
        <v>2019</v>
      </c>
      <c r="E5" s="12"/>
      <c r="F5" s="13" t="s">
        <v>47</v>
      </c>
      <c r="G5" s="13" t="s">
        <v>48</v>
      </c>
      <c r="H5" s="13" t="s">
        <v>49</v>
      </c>
      <c r="I5" s="13" t="s">
        <v>4</v>
      </c>
      <c r="J5" s="49"/>
      <c r="K5" s="11">
        <v>2020</v>
      </c>
      <c r="L5" s="14"/>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H5" s="13" t="s">
        <v>17</v>
      </c>
      <c r="AI5" s="13" t="s">
        <v>18</v>
      </c>
      <c r="AJ5" s="128" t="s">
        <v>138</v>
      </c>
      <c r="AK5" s="128" t="s">
        <v>140</v>
      </c>
      <c r="AL5" s="14"/>
      <c r="AM5" s="11">
        <v>2024</v>
      </c>
      <c r="AN5" s="79"/>
      <c r="AO5" s="97" t="s">
        <v>142</v>
      </c>
      <c r="AP5" s="97" t="s">
        <v>145</v>
      </c>
      <c r="AQ5" s="97" t="s">
        <v>146</v>
      </c>
      <c r="AR5" s="207" t="s">
        <v>149</v>
      </c>
      <c r="AS5" s="208"/>
      <c r="AT5" s="209">
        <v>2025</v>
      </c>
      <c r="AV5" s="97" t="s">
        <v>151</v>
      </c>
      <c r="AX5" s="4"/>
    </row>
    <row r="6" spans="2:52" ht="9.75" customHeight="1" x14ac:dyDescent="0.15">
      <c r="B6" s="10"/>
      <c r="C6" s="10"/>
      <c r="D6" s="16"/>
      <c r="E6" s="16"/>
      <c r="F6" s="16"/>
      <c r="G6" s="16"/>
      <c r="H6" s="16"/>
      <c r="I6" s="16"/>
      <c r="J6" s="16"/>
      <c r="L6" s="16"/>
      <c r="M6" s="16"/>
      <c r="N6" s="16"/>
      <c r="O6" s="16"/>
      <c r="P6" s="16"/>
      <c r="Q6" s="16"/>
      <c r="R6" s="16"/>
      <c r="S6" s="16"/>
      <c r="T6" s="16"/>
      <c r="U6" s="16"/>
      <c r="V6" s="16"/>
      <c r="W6" s="16"/>
      <c r="X6" s="16"/>
      <c r="Y6" s="16"/>
      <c r="Z6" s="16"/>
      <c r="AA6" s="16"/>
      <c r="AB6" s="16"/>
      <c r="AC6" s="16"/>
      <c r="AX6" s="4"/>
    </row>
    <row r="7" spans="2:52" ht="12.75" customHeight="1" x14ac:dyDescent="0.15">
      <c r="B7" s="17" t="s">
        <v>1</v>
      </c>
      <c r="D7" s="50">
        <v>241477</v>
      </c>
      <c r="E7" s="51"/>
      <c r="F7" s="50">
        <v>82588</v>
      </c>
      <c r="G7" s="50">
        <v>87888</v>
      </c>
      <c r="H7" s="50">
        <v>118373</v>
      </c>
      <c r="I7" s="50">
        <v>102616.99999999999</v>
      </c>
      <c r="J7" s="50"/>
      <c r="K7" s="26">
        <f>SUM(F7:I7)</f>
        <v>391466</v>
      </c>
      <c r="L7" s="51"/>
      <c r="M7" s="50">
        <v>128386</v>
      </c>
      <c r="N7" s="50">
        <v>153274</v>
      </c>
      <c r="O7" s="50">
        <v>140734</v>
      </c>
      <c r="P7" s="50">
        <v>138565</v>
      </c>
      <c r="Q7" s="50"/>
      <c r="R7" s="50">
        <v>560959</v>
      </c>
      <c r="S7" s="50"/>
      <c r="T7" s="50">
        <v>140125</v>
      </c>
      <c r="U7" s="50">
        <v>148047</v>
      </c>
      <c r="V7" s="26">
        <v>133165</v>
      </c>
      <c r="W7" s="26">
        <v>124751</v>
      </c>
      <c r="X7" s="26"/>
      <c r="Y7" s="26">
        <v>546088</v>
      </c>
      <c r="Z7" s="50"/>
      <c r="AA7" s="50">
        <v>151563</v>
      </c>
      <c r="AB7" s="50">
        <v>153148</v>
      </c>
      <c r="AC7" s="50">
        <v>150057</v>
      </c>
      <c r="AD7" s="26">
        <v>143999</v>
      </c>
      <c r="AE7" s="26"/>
      <c r="AF7" s="26">
        <v>598767</v>
      </c>
      <c r="AG7" s="52"/>
      <c r="AH7" s="26">
        <v>174631</v>
      </c>
      <c r="AI7" s="26">
        <v>186526</v>
      </c>
      <c r="AJ7" s="134">
        <v>198354</v>
      </c>
      <c r="AK7" s="134">
        <v>183497</v>
      </c>
      <c r="AL7" s="134"/>
      <c r="AM7" s="134">
        <v>743008</v>
      </c>
      <c r="AN7" s="134"/>
      <c r="AO7" s="134">
        <v>208025</v>
      </c>
      <c r="AP7" s="134">
        <v>210429</v>
      </c>
      <c r="AQ7" s="134">
        <v>218065</v>
      </c>
      <c r="AR7" s="134">
        <v>192757</v>
      </c>
      <c r="AS7" s="134"/>
      <c r="AT7" s="134">
        <v>829276</v>
      </c>
      <c r="AU7" s="52"/>
      <c r="AV7" s="134">
        <v>213492</v>
      </c>
      <c r="AW7" s="52"/>
      <c r="AX7" s="53"/>
    </row>
    <row r="8" spans="2:52" ht="12.75" customHeight="1" x14ac:dyDescent="0.15">
      <c r="B8" s="3" t="s">
        <v>107</v>
      </c>
      <c r="D8" s="36">
        <v>1.8</v>
      </c>
      <c r="E8" s="54"/>
      <c r="F8" s="36">
        <v>0.6</v>
      </c>
      <c r="G8" s="36">
        <v>0.6</v>
      </c>
      <c r="H8" s="36">
        <v>1.1000000000000001</v>
      </c>
      <c r="I8" s="36">
        <v>0.9</v>
      </c>
      <c r="J8" s="36"/>
      <c r="K8" s="36">
        <v>3.3</v>
      </c>
      <c r="L8" s="36"/>
      <c r="M8" s="36">
        <v>1.3</v>
      </c>
      <c r="N8" s="36">
        <v>2.1</v>
      </c>
      <c r="O8" s="36">
        <v>2</v>
      </c>
      <c r="P8" s="55">
        <v>2500000000</v>
      </c>
      <c r="Q8" s="36"/>
      <c r="R8" s="55">
        <v>7900000000</v>
      </c>
      <c r="S8" s="36"/>
      <c r="T8" s="55">
        <v>2400000000</v>
      </c>
      <c r="U8" s="55">
        <v>2700000000</v>
      </c>
      <c r="V8" s="55">
        <v>2100000000</v>
      </c>
      <c r="W8" s="55">
        <v>1800000000</v>
      </c>
      <c r="X8" s="55"/>
      <c r="Y8" s="55">
        <v>9000000000</v>
      </c>
      <c r="Z8" s="36"/>
      <c r="AA8" s="55">
        <v>2400000000</v>
      </c>
      <c r="AB8" s="55">
        <v>2500000000</v>
      </c>
      <c r="AC8" s="55">
        <v>2100000000</v>
      </c>
      <c r="AD8" s="55">
        <v>1800000000</v>
      </c>
      <c r="AE8" s="55"/>
      <c r="AF8" s="55">
        <v>8800000000</v>
      </c>
      <c r="AG8" s="52"/>
      <c r="AH8" s="55">
        <v>2300000000</v>
      </c>
      <c r="AI8" s="55">
        <v>2400000000</v>
      </c>
      <c r="AJ8" s="135">
        <v>2500000000</v>
      </c>
      <c r="AK8" s="135">
        <v>2300000000</v>
      </c>
      <c r="AL8" s="135"/>
      <c r="AM8" s="135">
        <v>9500000000</v>
      </c>
      <c r="AN8" s="135"/>
      <c r="AO8" s="135">
        <v>2600000000</v>
      </c>
      <c r="AP8" s="135">
        <v>2700000000</v>
      </c>
      <c r="AQ8" s="135">
        <v>2700000000</v>
      </c>
      <c r="AR8" s="135">
        <v>2300000000</v>
      </c>
      <c r="AS8" s="135"/>
      <c r="AT8" s="135">
        <v>10400000000</v>
      </c>
      <c r="AU8" s="52"/>
      <c r="AV8" s="135">
        <v>2700000000</v>
      </c>
      <c r="AW8" s="52"/>
      <c r="AX8" s="53"/>
    </row>
    <row r="9" spans="2:52" ht="12.75" customHeight="1" x14ac:dyDescent="0.15">
      <c r="B9" s="5" t="s">
        <v>108</v>
      </c>
      <c r="D9" s="56">
        <v>7346</v>
      </c>
      <c r="E9" s="56"/>
      <c r="F9" s="56">
        <v>7645</v>
      </c>
      <c r="G9" s="56">
        <v>7270</v>
      </c>
      <c r="H9" s="56">
        <v>9405</v>
      </c>
      <c r="I9" s="56">
        <v>8964</v>
      </c>
      <c r="J9" s="56"/>
      <c r="K9" s="56">
        <v>8438</v>
      </c>
      <c r="L9" s="56"/>
      <c r="M9" s="56">
        <v>10185</v>
      </c>
      <c r="N9" s="56">
        <v>13929</v>
      </c>
      <c r="O9" s="56">
        <v>14155</v>
      </c>
      <c r="P9" s="56">
        <v>17885</v>
      </c>
      <c r="Q9" s="56"/>
      <c r="R9" s="56">
        <v>14106</v>
      </c>
      <c r="S9" s="56"/>
      <c r="T9" s="56">
        <v>17078</v>
      </c>
      <c r="U9" s="56">
        <v>18363</v>
      </c>
      <c r="V9" s="57">
        <v>15872</v>
      </c>
      <c r="W9" s="57">
        <v>14041</v>
      </c>
      <c r="X9" s="57"/>
      <c r="Y9" s="57">
        <v>16439</v>
      </c>
      <c r="Z9" s="56"/>
      <c r="AA9" s="56">
        <v>15682</v>
      </c>
      <c r="AB9" s="56">
        <v>16062</v>
      </c>
      <c r="AC9" s="56">
        <v>14299</v>
      </c>
      <c r="AD9" s="57">
        <v>12843</v>
      </c>
      <c r="AE9" s="57"/>
      <c r="AF9" s="57">
        <v>14750</v>
      </c>
      <c r="AH9" s="57">
        <v>13129</v>
      </c>
      <c r="AI9" s="57">
        <v>13014</v>
      </c>
      <c r="AJ9" s="136">
        <v>12650</v>
      </c>
      <c r="AK9" s="136">
        <v>12265</v>
      </c>
      <c r="AL9" s="136"/>
      <c r="AM9" s="136">
        <v>12764</v>
      </c>
      <c r="AN9" s="136"/>
      <c r="AO9" s="136">
        <v>12609</v>
      </c>
      <c r="AP9" s="136">
        <v>12898</v>
      </c>
      <c r="AQ9" s="136">
        <v>12545</v>
      </c>
      <c r="AR9" s="136">
        <v>11927</v>
      </c>
      <c r="AS9" s="136"/>
      <c r="AT9" s="136">
        <v>12505</v>
      </c>
      <c r="AV9" s="136">
        <v>12858</v>
      </c>
      <c r="AX9" s="53"/>
    </row>
    <row r="10" spans="2:52" ht="12.75" customHeight="1" x14ac:dyDescent="0.15">
      <c r="B10" s="5" t="s">
        <v>109</v>
      </c>
      <c r="D10" s="56">
        <v>283</v>
      </c>
      <c r="E10" s="56"/>
      <c r="F10" s="56">
        <v>309</v>
      </c>
      <c r="G10" s="56">
        <v>343</v>
      </c>
      <c r="H10" s="56">
        <v>371</v>
      </c>
      <c r="I10" s="56">
        <v>341</v>
      </c>
      <c r="J10" s="58"/>
      <c r="K10" s="56">
        <v>343</v>
      </c>
      <c r="L10" s="58"/>
      <c r="M10" s="56">
        <v>350</v>
      </c>
      <c r="N10" s="56">
        <v>392</v>
      </c>
      <c r="O10" s="56">
        <v>373</v>
      </c>
      <c r="P10" s="56">
        <v>410</v>
      </c>
      <c r="Q10" s="56"/>
      <c r="R10" s="56">
        <v>382</v>
      </c>
      <c r="S10" s="56"/>
      <c r="T10" s="56">
        <v>419</v>
      </c>
      <c r="U10" s="56">
        <v>442</v>
      </c>
      <c r="V10" s="56">
        <v>423</v>
      </c>
      <c r="W10" s="56">
        <v>443</v>
      </c>
      <c r="X10" s="56"/>
      <c r="Y10" s="56">
        <v>432</v>
      </c>
      <c r="Z10" s="56"/>
      <c r="AA10" s="56">
        <v>454</v>
      </c>
      <c r="AB10" s="56">
        <v>453</v>
      </c>
      <c r="AC10" s="56">
        <v>439</v>
      </c>
      <c r="AD10" s="56">
        <v>456</v>
      </c>
      <c r="AE10" s="56"/>
      <c r="AF10" s="56">
        <v>450</v>
      </c>
      <c r="AG10" s="153"/>
      <c r="AH10" s="56">
        <v>476</v>
      </c>
      <c r="AI10" s="56">
        <v>493</v>
      </c>
      <c r="AJ10" s="153">
        <v>506</v>
      </c>
      <c r="AK10" s="153">
        <v>500</v>
      </c>
      <c r="AL10" s="153"/>
      <c r="AM10" s="153">
        <v>494</v>
      </c>
      <c r="AN10" s="153"/>
      <c r="AO10" s="136">
        <v>513</v>
      </c>
      <c r="AP10" s="136">
        <v>523</v>
      </c>
      <c r="AQ10" s="136">
        <v>508</v>
      </c>
      <c r="AR10" s="136">
        <v>528</v>
      </c>
      <c r="AS10" s="136"/>
      <c r="AT10" s="136">
        <v>518</v>
      </c>
      <c r="AU10" s="153"/>
      <c r="AV10" s="136">
        <v>542</v>
      </c>
      <c r="AW10" s="153"/>
      <c r="AX10" s="53"/>
      <c r="AZ10" s="189"/>
    </row>
    <row r="11" spans="2:52" ht="12.75" customHeight="1" x14ac:dyDescent="0.15">
      <c r="B11" s="3" t="s">
        <v>139</v>
      </c>
      <c r="D11" s="153">
        <v>441</v>
      </c>
      <c r="E11" s="153"/>
      <c r="F11" s="153"/>
      <c r="G11" s="153"/>
      <c r="H11" s="153"/>
      <c r="I11" s="153"/>
      <c r="J11" s="153"/>
      <c r="K11" s="153">
        <v>346</v>
      </c>
      <c r="L11" s="153"/>
      <c r="M11" s="153"/>
      <c r="N11" s="153"/>
      <c r="O11" s="153"/>
      <c r="P11" s="153"/>
      <c r="Q11" s="153"/>
      <c r="R11" s="153">
        <v>598</v>
      </c>
      <c r="S11" s="153"/>
      <c r="T11" s="153">
        <v>678</v>
      </c>
      <c r="U11" s="153">
        <v>722</v>
      </c>
      <c r="V11" s="153">
        <v>727</v>
      </c>
      <c r="W11" s="153">
        <v>721</v>
      </c>
      <c r="X11" s="153"/>
      <c r="Y11" s="153">
        <v>712</v>
      </c>
      <c r="Z11" s="153"/>
      <c r="AA11" s="153">
        <v>736</v>
      </c>
      <c r="AB11" s="153">
        <v>757</v>
      </c>
      <c r="AC11" s="153">
        <v>739</v>
      </c>
      <c r="AD11" s="153">
        <v>767</v>
      </c>
      <c r="AE11" s="153"/>
      <c r="AF11" s="153">
        <v>749</v>
      </c>
      <c r="AG11" s="153"/>
      <c r="AH11" s="153">
        <v>789</v>
      </c>
      <c r="AI11" s="153">
        <v>817</v>
      </c>
      <c r="AJ11" s="153">
        <v>822</v>
      </c>
      <c r="AK11" s="153">
        <v>822</v>
      </c>
      <c r="AL11" s="153"/>
      <c r="AM11" s="153">
        <v>813</v>
      </c>
      <c r="AN11" s="153"/>
      <c r="AO11" s="136">
        <v>838</v>
      </c>
      <c r="AP11" s="136">
        <v>881</v>
      </c>
      <c r="AQ11" s="136">
        <v>876</v>
      </c>
      <c r="AR11" s="136">
        <v>904</v>
      </c>
      <c r="AS11" s="136"/>
      <c r="AT11" s="136">
        <v>874</v>
      </c>
      <c r="AU11" s="153"/>
      <c r="AV11" s="136">
        <v>919</v>
      </c>
      <c r="AW11" s="153"/>
      <c r="AX11" s="53"/>
    </row>
    <row r="12" spans="2:52" ht="4.5" customHeight="1" x14ac:dyDescent="0.15">
      <c r="AD12" s="57"/>
      <c r="AE12" s="57"/>
      <c r="AF12" s="57"/>
      <c r="AH12" s="57"/>
      <c r="AI12" s="57"/>
      <c r="AJ12" s="136"/>
      <c r="AK12" s="136"/>
      <c r="AL12" s="136"/>
      <c r="AM12" s="136"/>
      <c r="AN12" s="136"/>
      <c r="AO12" s="136"/>
      <c r="AP12" s="136"/>
      <c r="AQ12" s="136"/>
      <c r="AR12" s="136"/>
      <c r="AS12" s="136"/>
      <c r="AT12" s="136"/>
      <c r="AV12" s="136"/>
      <c r="AX12" s="53"/>
    </row>
    <row r="13" spans="2:52" ht="12.75" customHeight="1" x14ac:dyDescent="0.15">
      <c r="B13" s="7" t="s">
        <v>110</v>
      </c>
      <c r="M13" s="44"/>
      <c r="N13" s="44"/>
      <c r="O13" s="44"/>
      <c r="P13" s="44"/>
      <c r="Q13" s="44"/>
      <c r="R13" s="44"/>
      <c r="S13" s="44"/>
      <c r="T13" s="44"/>
      <c r="U13" s="44"/>
      <c r="Z13" s="44"/>
      <c r="AA13" s="44"/>
      <c r="AB13" s="44"/>
      <c r="AC13" s="44"/>
      <c r="AX13" s="53"/>
    </row>
    <row r="14" spans="2:52" ht="12.75" customHeight="1" x14ac:dyDescent="0.15">
      <c r="B14" s="17" t="s">
        <v>1</v>
      </c>
      <c r="F14" s="44">
        <v>1.06</v>
      </c>
      <c r="G14" s="44">
        <v>0.56999999999999995</v>
      </c>
      <c r="H14" s="44">
        <v>0.69</v>
      </c>
      <c r="I14" s="44">
        <v>0.37</v>
      </c>
      <c r="J14" s="44"/>
      <c r="K14" s="44">
        <v>0.62</v>
      </c>
      <c r="M14" s="44">
        <v>0.55000000000000004</v>
      </c>
      <c r="N14" s="44">
        <v>0.74</v>
      </c>
      <c r="O14" s="44">
        <v>0.19</v>
      </c>
      <c r="P14" s="44">
        <v>0.35</v>
      </c>
      <c r="Q14" s="44"/>
      <c r="R14" s="44">
        <v>0.43</v>
      </c>
      <c r="S14" s="44"/>
      <c r="T14" s="44">
        <v>0.09</v>
      </c>
      <c r="U14" s="44">
        <v>-0.03</v>
      </c>
      <c r="V14" s="44">
        <v>-0.05</v>
      </c>
      <c r="W14" s="44">
        <v>-0.1</v>
      </c>
      <c r="X14" s="44"/>
      <c r="Y14" s="44">
        <v>-2.6509958838346503E-2</v>
      </c>
      <c r="Z14" s="44"/>
      <c r="AA14" s="44">
        <v>0.08</v>
      </c>
      <c r="AB14" s="44">
        <v>0.03</v>
      </c>
      <c r="AC14" s="44">
        <v>0.13</v>
      </c>
      <c r="AD14" s="44">
        <v>0.15</v>
      </c>
      <c r="AE14" s="44"/>
      <c r="AF14" s="44">
        <v>9.6466137325852186E-2</v>
      </c>
      <c r="AH14" s="44">
        <v>0.15</v>
      </c>
      <c r="AI14" s="44">
        <v>0.22</v>
      </c>
      <c r="AJ14" s="137">
        <v>0.32</v>
      </c>
      <c r="AK14" s="137">
        <v>0.27</v>
      </c>
      <c r="AL14" s="137"/>
      <c r="AM14" s="137">
        <v>0.24</v>
      </c>
      <c r="AN14" s="137"/>
      <c r="AO14" s="137">
        <v>0.19</v>
      </c>
      <c r="AP14" s="137">
        <v>0.13</v>
      </c>
      <c r="AQ14" s="137">
        <v>0.1</v>
      </c>
      <c r="AR14" s="137">
        <v>0.05</v>
      </c>
      <c r="AS14" s="137"/>
      <c r="AT14" s="137">
        <v>0.12</v>
      </c>
      <c r="AV14" s="137">
        <v>0.03</v>
      </c>
      <c r="AX14" s="53"/>
    </row>
    <row r="15" spans="2:52" ht="12.75" customHeight="1" x14ac:dyDescent="0.15">
      <c r="B15" s="5" t="s">
        <v>0</v>
      </c>
      <c r="F15" s="44">
        <v>1.21</v>
      </c>
      <c r="G15" s="44">
        <v>0.51</v>
      </c>
      <c r="H15" s="44">
        <v>1.1000000000000001</v>
      </c>
      <c r="I15" s="44">
        <v>0.71</v>
      </c>
      <c r="J15" s="44"/>
      <c r="K15" s="44">
        <v>0.86</v>
      </c>
      <c r="L15" s="44"/>
      <c r="M15" s="44">
        <v>1.07</v>
      </c>
      <c r="N15" s="44">
        <v>2.34</v>
      </c>
      <c r="O15" s="44">
        <v>0.79</v>
      </c>
      <c r="P15" s="44">
        <v>1.69</v>
      </c>
      <c r="Q15" s="44"/>
      <c r="R15" s="44">
        <v>1.4</v>
      </c>
      <c r="S15" s="44"/>
      <c r="T15" s="44">
        <v>0.83</v>
      </c>
      <c r="U15" s="44">
        <v>0.27</v>
      </c>
      <c r="V15" s="44">
        <v>0.06</v>
      </c>
      <c r="W15" s="44">
        <v>-0.28999999999999998</v>
      </c>
      <c r="X15" s="44"/>
      <c r="Y15" s="44">
        <v>0.139240506329114</v>
      </c>
      <c r="Z15" s="44"/>
      <c r="AA15" s="44">
        <v>-0.01</v>
      </c>
      <c r="AB15" s="44">
        <v>-0.1</v>
      </c>
      <c r="AC15" s="44">
        <v>0.02</v>
      </c>
      <c r="AD15" s="44">
        <v>0.06</v>
      </c>
      <c r="AE15" s="44"/>
      <c r="AF15" s="44">
        <v>-2.2222222222222254E-2</v>
      </c>
      <c r="AH15" s="44">
        <v>-0.04</v>
      </c>
      <c r="AI15" s="44">
        <v>-0.01</v>
      </c>
      <c r="AJ15" s="137">
        <v>0.17</v>
      </c>
      <c r="AK15" s="137">
        <v>0.22</v>
      </c>
      <c r="AL15" s="137"/>
      <c r="AM15" s="137">
        <v>7.0000000000000007E-2</v>
      </c>
      <c r="AN15" s="137"/>
      <c r="AO15" s="137">
        <v>0.13</v>
      </c>
      <c r="AP15" s="137">
        <v>0.12</v>
      </c>
      <c r="AQ15" s="137">
        <v>0.09</v>
      </c>
      <c r="AR15" s="137">
        <v>0.02</v>
      </c>
      <c r="AS15" s="137"/>
      <c r="AT15" s="137">
        <v>0.09</v>
      </c>
      <c r="AV15" s="137">
        <v>0.05</v>
      </c>
      <c r="AX15" s="53"/>
    </row>
    <row r="16" spans="2:52" ht="12.75" customHeight="1" x14ac:dyDescent="0.15">
      <c r="B16" s="5" t="s">
        <v>108</v>
      </c>
      <c r="F16" s="44">
        <v>1.1200000000000001</v>
      </c>
      <c r="G16" s="44">
        <v>0.91</v>
      </c>
      <c r="H16" s="44">
        <v>1.3</v>
      </c>
      <c r="I16" s="44">
        <v>0.64</v>
      </c>
      <c r="J16" s="44"/>
      <c r="K16" s="44">
        <v>0.97</v>
      </c>
      <c r="L16" s="44"/>
      <c r="M16" s="44">
        <v>0.76</v>
      </c>
      <c r="N16" s="44">
        <v>0.99</v>
      </c>
      <c r="O16" s="44">
        <v>0.2</v>
      </c>
      <c r="P16" s="44">
        <v>0.62</v>
      </c>
      <c r="Q16" s="44"/>
      <c r="R16" s="44">
        <v>0.59</v>
      </c>
      <c r="S16" s="44"/>
      <c r="T16" s="44">
        <v>0.31</v>
      </c>
      <c r="U16" s="44">
        <v>0.09</v>
      </c>
      <c r="V16" s="44">
        <v>7.0000000000000007E-2</v>
      </c>
      <c r="W16" s="44">
        <v>-0.03</v>
      </c>
      <c r="X16" s="44"/>
      <c r="Y16" s="44">
        <v>9.9860009332711108E-2</v>
      </c>
      <c r="Z16" s="44"/>
      <c r="AA16" s="44">
        <v>-8.17425928094625E-2</v>
      </c>
      <c r="AB16" s="44">
        <v>-0.13</v>
      </c>
      <c r="AC16" s="44">
        <v>-0.1</v>
      </c>
      <c r="AD16" s="44">
        <v>-0.09</v>
      </c>
      <c r="AE16" s="44"/>
      <c r="AF16" s="44">
        <v>-0.10274347588052801</v>
      </c>
      <c r="AH16" s="44">
        <v>-0.16</v>
      </c>
      <c r="AI16" s="44">
        <v>-0.19</v>
      </c>
      <c r="AJ16" s="137">
        <v>-0.12</v>
      </c>
      <c r="AK16" s="137">
        <v>-0.04</v>
      </c>
      <c r="AL16" s="137"/>
      <c r="AM16" s="137">
        <v>-0.13</v>
      </c>
      <c r="AN16" s="137"/>
      <c r="AO16" s="137">
        <v>-0.04</v>
      </c>
      <c r="AP16" s="137">
        <v>-0.01</v>
      </c>
      <c r="AQ16" s="137">
        <v>-0.01</v>
      </c>
      <c r="AR16" s="137">
        <v>-0.03</v>
      </c>
      <c r="AS16" s="137"/>
      <c r="AT16" s="137">
        <v>-0.02</v>
      </c>
      <c r="AV16" s="137">
        <v>0.02</v>
      </c>
      <c r="AX16" s="4"/>
    </row>
    <row r="17" spans="1:50" ht="12.75" customHeight="1" x14ac:dyDescent="0.15">
      <c r="B17" s="5" t="s">
        <v>109</v>
      </c>
      <c r="F17" s="44">
        <v>3.1292636303191568E-2</v>
      </c>
      <c r="G17" s="44">
        <v>0.21616393442622939</v>
      </c>
      <c r="H17" s="44">
        <v>0.36640945995495278</v>
      </c>
      <c r="I17" s="44">
        <v>0.19650493198073948</v>
      </c>
      <c r="J17" s="44"/>
      <c r="K17" s="44">
        <f>K10/D10-1</f>
        <v>0.21201413427561833</v>
      </c>
      <c r="L17" s="44"/>
      <c r="M17" s="44">
        <f>M10/F10-1</f>
        <v>0.13268608414239491</v>
      </c>
      <c r="N17" s="44">
        <f>N10/G10-1</f>
        <v>0.14285714285714279</v>
      </c>
      <c r="O17" s="44">
        <f>O10/H10-1</f>
        <v>5.3908355795149188E-3</v>
      </c>
      <c r="P17" s="44">
        <f>P10/I10-1</f>
        <v>0.20234604105571852</v>
      </c>
      <c r="Q17" s="44"/>
      <c r="R17" s="44">
        <f>R10/K10-1</f>
        <v>0.1137026239067056</v>
      </c>
      <c r="S17" s="44"/>
      <c r="T17" s="44">
        <f t="shared" ref="T17:Y17" si="0">T10/M10-1</f>
        <v>0.19714285714285706</v>
      </c>
      <c r="U17" s="44">
        <f t="shared" si="0"/>
        <v>0.12755102040816335</v>
      </c>
      <c r="V17" s="44">
        <f t="shared" si="0"/>
        <v>0.13404825737265424</v>
      </c>
      <c r="W17" s="44">
        <f t="shared" si="0"/>
        <v>8.0487804878048852E-2</v>
      </c>
      <c r="X17" s="44" t="e">
        <f t="shared" si="0"/>
        <v>#DIV/0!</v>
      </c>
      <c r="Y17" s="44">
        <f t="shared" si="0"/>
        <v>0.13089005235602102</v>
      </c>
      <c r="Z17" s="44"/>
      <c r="AA17" s="44">
        <f>AA10/T10-1</f>
        <v>8.3532219570405797E-2</v>
      </c>
      <c r="AB17" s="44">
        <v>0.03</v>
      </c>
      <c r="AC17" s="44">
        <v>0.04</v>
      </c>
      <c r="AD17" s="44">
        <v>0.03</v>
      </c>
      <c r="AE17" s="44"/>
      <c r="AF17" s="44">
        <v>5.555555555555558E-2</v>
      </c>
      <c r="AH17" s="44">
        <v>0.05</v>
      </c>
      <c r="AI17" s="44">
        <v>0.09</v>
      </c>
      <c r="AJ17" s="137">
        <v>0.15</v>
      </c>
      <c r="AK17" s="137">
        <v>0.1</v>
      </c>
      <c r="AL17" s="137"/>
      <c r="AM17" s="137">
        <v>0.1</v>
      </c>
      <c r="AN17" s="137"/>
      <c r="AO17" s="137">
        <v>0.08</v>
      </c>
      <c r="AP17" s="137">
        <v>0.06</v>
      </c>
      <c r="AQ17" s="137">
        <v>0</v>
      </c>
      <c r="AR17" s="137">
        <v>0.06</v>
      </c>
      <c r="AS17" s="137"/>
      <c r="AT17" s="137">
        <v>0.05</v>
      </c>
      <c r="AU17" s="137"/>
      <c r="AV17" s="137">
        <v>0.06</v>
      </c>
      <c r="AW17" s="137"/>
      <c r="AX17" s="4"/>
    </row>
    <row r="18" spans="1:50" ht="12.75" customHeight="1" x14ac:dyDescent="0.15">
      <c r="B18" s="3" t="s">
        <v>139</v>
      </c>
      <c r="F18" s="44"/>
      <c r="G18" s="44"/>
      <c r="H18" s="44"/>
      <c r="I18" s="44"/>
      <c r="J18" s="44"/>
      <c r="K18" s="44">
        <f>K11/D11-1</f>
        <v>-0.21541950113378683</v>
      </c>
      <c r="L18" s="44"/>
      <c r="M18" s="44"/>
      <c r="N18" s="44"/>
      <c r="O18" s="44"/>
      <c r="P18" s="44"/>
      <c r="Q18" s="44"/>
      <c r="R18" s="44">
        <f>R11/K11-1</f>
        <v>0.72832369942196529</v>
      </c>
      <c r="S18" s="44"/>
      <c r="T18" s="44"/>
      <c r="U18" s="44"/>
      <c r="V18" s="44"/>
      <c r="W18" s="44"/>
      <c r="X18" s="44"/>
      <c r="Y18" s="154">
        <f>Y11/R11-1</f>
        <v>0.19063545150501682</v>
      </c>
      <c r="Z18" s="44"/>
      <c r="AA18" s="44">
        <f>AA11/T11-1</f>
        <v>8.5545722713864292E-2</v>
      </c>
      <c r="AB18" s="44">
        <f t="shared" ref="AB18:AD18" si="1">AB11/U11-1</f>
        <v>4.8476454293628901E-2</v>
      </c>
      <c r="AC18" s="44">
        <f t="shared" si="1"/>
        <v>1.6506189821182904E-2</v>
      </c>
      <c r="AD18" s="44">
        <f t="shared" si="1"/>
        <v>6.3800277392510374E-2</v>
      </c>
      <c r="AE18" s="44"/>
      <c r="AF18" s="44">
        <f>AF11/Y11-1</f>
        <v>5.1966292134831393E-2</v>
      </c>
      <c r="AH18" s="44">
        <f>AH11/AA11-1</f>
        <v>7.2010869565217295E-2</v>
      </c>
      <c r="AI18" s="44">
        <f t="shared" ref="AI18:AJ18" si="2">AI11/AB11-1</f>
        <v>7.9260237780713449E-2</v>
      </c>
      <c r="AJ18" s="44">
        <f t="shared" si="2"/>
        <v>0.11231393775372123</v>
      </c>
      <c r="AK18" s="44">
        <v>7.0000000000000007E-2</v>
      </c>
      <c r="AL18" s="137"/>
      <c r="AM18" s="44">
        <v>0.09</v>
      </c>
      <c r="AN18" s="44"/>
      <c r="AO18" s="137">
        <v>0.06</v>
      </c>
      <c r="AP18" s="137">
        <v>0.08</v>
      </c>
      <c r="AQ18" s="137">
        <v>7.0000000000000007E-2</v>
      </c>
      <c r="AR18" s="137">
        <v>0.1</v>
      </c>
      <c r="AS18" s="137"/>
      <c r="AT18" s="137">
        <v>0.08</v>
      </c>
      <c r="AU18" s="137"/>
      <c r="AV18" s="137">
        <v>0.1</v>
      </c>
      <c r="AW18" s="137"/>
      <c r="AX18" s="4"/>
    </row>
    <row r="19" spans="1:50" ht="12.75" customHeight="1" x14ac:dyDescent="0.15">
      <c r="D19" s="59"/>
      <c r="M19" s="19"/>
      <c r="AX19" s="4"/>
    </row>
    <row r="20" spans="1:50" ht="6" customHeight="1" x14ac:dyDescent="0.15">
      <c r="A20" s="4"/>
      <c r="B20" s="4"/>
      <c r="C20" s="127"/>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ht="12.75" customHeight="1" x14ac:dyDescent="0.15">
      <c r="I21" s="19"/>
      <c r="J21" s="19"/>
    </row>
    <row r="22" spans="1:50" ht="12.75" customHeight="1" x14ac:dyDescent="0.15"/>
    <row r="23" spans="1:50" ht="12.75" customHeight="1" x14ac:dyDescent="0.15">
      <c r="AO23" s="137"/>
      <c r="AP23" s="137"/>
      <c r="AQ23" s="137"/>
      <c r="AR23" s="137"/>
      <c r="AS23" s="137"/>
      <c r="AT23" s="137"/>
    </row>
    <row r="24" spans="1:50" ht="12.75" customHeight="1" x14ac:dyDescent="0.15">
      <c r="AO24" s="137"/>
      <c r="AP24" s="137"/>
      <c r="AQ24" s="137"/>
      <c r="AR24" s="137"/>
      <c r="AS24" s="137"/>
      <c r="AT24" s="137"/>
      <c r="AV24" s="137"/>
    </row>
    <row r="25" spans="1:50" ht="12.75" customHeight="1" x14ac:dyDescent="0.15">
      <c r="AO25" s="137"/>
      <c r="AP25" s="137"/>
      <c r="AQ25" s="137"/>
      <c r="AR25" s="137"/>
      <c r="AS25" s="137"/>
      <c r="AT25" s="137"/>
      <c r="AV25" s="137"/>
    </row>
    <row r="26" spans="1:50" ht="12.75" customHeight="1" x14ac:dyDescent="0.15">
      <c r="AO26" s="137"/>
      <c r="AP26" s="137"/>
      <c r="AQ26" s="137"/>
      <c r="AR26" s="137"/>
      <c r="AS26" s="137"/>
      <c r="AT26" s="137"/>
      <c r="AV26" s="137"/>
    </row>
    <row r="27" spans="1:50" ht="12.75" customHeight="1" x14ac:dyDescent="0.15">
      <c r="AO27" s="137"/>
      <c r="AP27" s="137"/>
      <c r="AQ27" s="137"/>
      <c r="AR27" s="137"/>
      <c r="AS27" s="137"/>
      <c r="AT27" s="137"/>
      <c r="AV27" s="137"/>
    </row>
    <row r="28" spans="1:50" ht="12.75" customHeight="1" x14ac:dyDescent="0.15">
      <c r="AP28" s="137"/>
      <c r="AQ28" s="137"/>
      <c r="AR28" s="137"/>
      <c r="AS28" s="137"/>
      <c r="AT28" s="137"/>
      <c r="AV28" s="137"/>
    </row>
    <row r="29" spans="1:50" ht="12.75" customHeight="1" x14ac:dyDescent="0.15">
      <c r="AP29" s="137"/>
      <c r="AQ29" s="137"/>
      <c r="AR29" s="137"/>
      <c r="AS29" s="137"/>
      <c r="AT29" s="137"/>
    </row>
    <row r="30" spans="1:50" ht="12.75" customHeight="1" x14ac:dyDescent="0.15"/>
    <row r="31" spans="1:50" ht="12.75" customHeight="1" x14ac:dyDescent="0.15"/>
    <row r="32" spans="1:50"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sheetData>
  <pageMargins left="0.7" right="0.7" top="0.75" bottom="0.75" header="0" footer="0"/>
  <pageSetup paperSize="5" scale="5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976"/>
  <sheetViews>
    <sheetView showGridLines="0" zoomScaleNormal="100" workbookViewId="0">
      <selection activeCell="AQ8" sqref="AQ8"/>
    </sheetView>
  </sheetViews>
  <sheetFormatPr baseColWidth="10" defaultColWidth="12.6640625" defaultRowHeight="15" customHeight="1" outlineLevelCol="1" x14ac:dyDescent="0.15"/>
  <cols>
    <col min="1" max="1" width="5.1640625" customWidth="1"/>
    <col min="2" max="2" width="30.332031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hidden="1" customWidth="1" outlineLevel="1"/>
    <col min="28" max="28" width="1" hidden="1" customWidth="1" outlineLevel="1"/>
    <col min="29" max="29" width="10.33203125" customWidth="1" collapsed="1"/>
    <col min="30" max="30" width="1" customWidth="1"/>
    <col min="31" max="34" width="10.33203125" customWidth="1"/>
    <col min="35" max="35" width="1" customWidth="1"/>
    <col min="36" max="36" width="10.33203125" customWidth="1"/>
    <col min="37" max="37" width="2" customWidth="1"/>
    <col min="38" max="38" width="10.83203125" customWidth="1"/>
    <col min="39" max="39" width="2" customWidth="1"/>
    <col min="40" max="40" width="1" customWidth="1"/>
  </cols>
  <sheetData>
    <row r="1" spans="2:43" ht="12.75" customHeight="1" x14ac:dyDescent="0.15">
      <c r="AN1" s="4"/>
    </row>
    <row r="2" spans="2:43" ht="12.75" customHeight="1" x14ac:dyDescent="0.15">
      <c r="B2" s="5"/>
      <c r="L2" s="7"/>
      <c r="M2" s="7"/>
      <c r="N2" s="7"/>
      <c r="O2" s="7"/>
      <c r="P2" s="7"/>
      <c r="W2" s="7"/>
      <c r="X2" s="7"/>
      <c r="Y2" s="7"/>
      <c r="Z2" s="7"/>
      <c r="AA2" s="7"/>
      <c r="AB2" s="7"/>
      <c r="AC2" s="7"/>
      <c r="AD2" s="7"/>
      <c r="AE2" s="7"/>
      <c r="AF2" s="7"/>
      <c r="AG2" s="7"/>
      <c r="AH2" s="7"/>
      <c r="AI2" s="7"/>
      <c r="AJ2" s="7"/>
      <c r="AK2" s="7"/>
      <c r="AL2" s="7"/>
      <c r="AM2" s="7"/>
      <c r="AN2" s="60"/>
    </row>
    <row r="3" spans="2:43" ht="12.75" customHeight="1" x14ac:dyDescent="0.15">
      <c r="B3" s="5"/>
      <c r="L3" s="7"/>
      <c r="M3" s="7"/>
      <c r="N3" s="7"/>
      <c r="O3" s="7"/>
      <c r="P3" s="7"/>
      <c r="W3" s="7"/>
      <c r="X3" s="7"/>
      <c r="Y3" s="7"/>
      <c r="Z3" s="7"/>
      <c r="AA3" s="7"/>
      <c r="AB3" s="7"/>
      <c r="AC3" s="7"/>
      <c r="AD3" s="7"/>
      <c r="AE3" s="7"/>
      <c r="AF3" s="7"/>
      <c r="AG3" s="7"/>
      <c r="AH3" s="7"/>
      <c r="AI3" s="7"/>
      <c r="AJ3" s="7"/>
      <c r="AK3" s="7"/>
      <c r="AL3" s="7"/>
      <c r="AM3" s="7"/>
      <c r="AN3" s="60"/>
    </row>
    <row r="4" spans="2:43" ht="12.75" customHeight="1" x14ac:dyDescent="0.15">
      <c r="B4" s="5"/>
      <c r="D4" s="8"/>
      <c r="L4" s="7"/>
      <c r="M4" s="8"/>
      <c r="N4" s="7"/>
      <c r="O4" s="8"/>
      <c r="P4" s="7"/>
      <c r="W4" s="7"/>
      <c r="X4" s="7"/>
      <c r="Y4" s="7"/>
      <c r="Z4" s="7"/>
      <c r="AA4" s="7"/>
      <c r="AB4" s="7"/>
      <c r="AC4" s="7"/>
      <c r="AD4" s="7"/>
      <c r="AE4" s="7"/>
      <c r="AF4" s="7"/>
      <c r="AG4" s="7"/>
      <c r="AH4" s="7"/>
      <c r="AI4" s="7"/>
      <c r="AJ4" s="7"/>
      <c r="AK4" s="7"/>
      <c r="AL4" s="7"/>
      <c r="AM4" s="7"/>
      <c r="AN4" s="60"/>
    </row>
    <row r="5" spans="2:43" ht="12.75" customHeight="1" x14ac:dyDescent="0.15">
      <c r="B5" s="9" t="s">
        <v>111</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4"/>
      <c r="V5" s="11">
        <v>2023</v>
      </c>
      <c r="W5" s="14"/>
      <c r="X5" s="13" t="s">
        <v>17</v>
      </c>
      <c r="Y5" s="13" t="s">
        <v>18</v>
      </c>
      <c r="Z5" s="128" t="s">
        <v>138</v>
      </c>
      <c r="AA5" s="128" t="s">
        <v>140</v>
      </c>
      <c r="AB5" s="14"/>
      <c r="AC5" s="156">
        <v>2024</v>
      </c>
      <c r="AD5" s="172"/>
      <c r="AE5" s="97" t="s">
        <v>142</v>
      </c>
      <c r="AF5" s="97" t="s">
        <v>145</v>
      </c>
      <c r="AG5" s="97" t="s">
        <v>146</v>
      </c>
      <c r="AH5" s="128" t="s">
        <v>149</v>
      </c>
      <c r="AI5" s="14"/>
      <c r="AJ5" s="160">
        <v>2025</v>
      </c>
      <c r="AK5" s="14"/>
      <c r="AL5" s="97" t="s">
        <v>151</v>
      </c>
      <c r="AM5" s="14"/>
      <c r="AN5" s="61"/>
    </row>
    <row r="6" spans="2:43" ht="9.75" customHeight="1" x14ac:dyDescent="0.15">
      <c r="B6" s="10"/>
      <c r="C6" s="10"/>
      <c r="D6" s="16"/>
      <c r="E6" s="16"/>
      <c r="G6" s="16"/>
      <c r="H6" s="16"/>
      <c r="I6" s="16"/>
      <c r="L6" s="16"/>
      <c r="M6" s="16"/>
      <c r="N6" s="16"/>
      <c r="O6" s="16"/>
      <c r="P6" s="16"/>
      <c r="S6" s="16"/>
      <c r="T6" s="16"/>
      <c r="U6" s="16"/>
      <c r="V6" s="16"/>
      <c r="W6" s="16"/>
      <c r="X6" s="16"/>
      <c r="Y6" s="16"/>
      <c r="Z6" s="16"/>
      <c r="AA6" s="16"/>
      <c r="AB6" s="16"/>
      <c r="AC6" s="16"/>
      <c r="AD6" s="16"/>
      <c r="AE6" s="16"/>
      <c r="AF6" s="16"/>
      <c r="AG6" s="16"/>
      <c r="AH6" s="16"/>
      <c r="AI6" s="16"/>
      <c r="AJ6" s="16"/>
      <c r="AK6" s="16"/>
      <c r="AL6" s="16"/>
      <c r="AM6" s="16"/>
      <c r="AN6" s="28"/>
    </row>
    <row r="7" spans="2:43" ht="12.75" customHeight="1" x14ac:dyDescent="0.15">
      <c r="B7" s="7" t="s">
        <v>112</v>
      </c>
      <c r="C7" s="10"/>
      <c r="D7" s="16"/>
      <c r="E7" s="16"/>
      <c r="G7" s="16"/>
      <c r="H7" s="16"/>
      <c r="I7" s="16"/>
      <c r="L7" s="16"/>
      <c r="M7" s="16"/>
      <c r="N7" s="16"/>
      <c r="O7" s="16"/>
      <c r="P7" s="16"/>
      <c r="S7" s="16"/>
      <c r="T7" s="16"/>
      <c r="U7" s="16"/>
      <c r="V7" s="16"/>
      <c r="W7" s="16"/>
      <c r="X7" s="16"/>
      <c r="Y7" s="16"/>
      <c r="Z7" s="16"/>
      <c r="AA7" s="16"/>
      <c r="AB7" s="16"/>
      <c r="AC7" s="16"/>
      <c r="AD7" s="16"/>
      <c r="AE7" s="16"/>
      <c r="AF7" s="16"/>
      <c r="AG7" s="16"/>
      <c r="AH7" s="16"/>
      <c r="AI7" s="16"/>
      <c r="AJ7" s="16"/>
      <c r="AK7" s="16"/>
      <c r="AL7" s="16"/>
      <c r="AM7" s="16"/>
      <c r="AN7" s="28"/>
    </row>
    <row r="8" spans="2:43" ht="12.75" customHeight="1" x14ac:dyDescent="0.15">
      <c r="B8" s="5" t="s">
        <v>113</v>
      </c>
      <c r="D8" s="33">
        <v>68.3</v>
      </c>
      <c r="E8" s="51"/>
      <c r="F8" s="33">
        <v>134.4</v>
      </c>
      <c r="G8" s="51"/>
      <c r="H8" s="33">
        <v>214.3</v>
      </c>
      <c r="I8" s="50"/>
      <c r="J8" s="51">
        <v>58700000</v>
      </c>
      <c r="K8" s="51">
        <v>65400000</v>
      </c>
      <c r="L8" s="51">
        <v>56300000</v>
      </c>
      <c r="M8" s="51">
        <v>55300000</v>
      </c>
      <c r="N8" s="51"/>
      <c r="O8" s="51">
        <v>235700000</v>
      </c>
      <c r="P8" s="51"/>
      <c r="Q8" s="51">
        <v>68800000</v>
      </c>
      <c r="R8" s="51">
        <v>69400000</v>
      </c>
      <c r="S8" s="51">
        <v>65900000</v>
      </c>
      <c r="T8" s="51">
        <v>65600000</v>
      </c>
      <c r="U8" s="51"/>
      <c r="V8" s="51">
        <v>269700000</v>
      </c>
      <c r="W8" s="51"/>
      <c r="X8" s="51">
        <v>83200000</v>
      </c>
      <c r="Y8" s="51">
        <v>91900000</v>
      </c>
      <c r="Z8" s="129">
        <v>100300000</v>
      </c>
      <c r="AA8" s="129">
        <v>91800000</v>
      </c>
      <c r="AB8" s="129"/>
      <c r="AC8" s="129">
        <v>367200000</v>
      </c>
      <c r="AD8" s="129"/>
      <c r="AE8" s="129">
        <v>106700000</v>
      </c>
      <c r="AF8" s="129">
        <v>110000000</v>
      </c>
      <c r="AG8" s="129">
        <v>110800000</v>
      </c>
      <c r="AH8" s="129">
        <v>101800000</v>
      </c>
      <c r="AI8" s="129"/>
      <c r="AJ8" s="129">
        <v>429300000</v>
      </c>
      <c r="AK8" s="51"/>
      <c r="AL8" s="129">
        <v>115800000</v>
      </c>
      <c r="AM8" s="51"/>
      <c r="AN8" s="62"/>
      <c r="AQ8" s="189"/>
    </row>
    <row r="9" spans="2:43" ht="12.75" customHeight="1" x14ac:dyDescent="0.15">
      <c r="B9" s="5" t="s">
        <v>114</v>
      </c>
      <c r="D9" s="33">
        <v>38.200000000000003</v>
      </c>
      <c r="E9" s="54"/>
      <c r="F9" s="33">
        <v>59.9</v>
      </c>
      <c r="G9" s="36"/>
      <c r="H9" s="33">
        <v>121</v>
      </c>
      <c r="I9" s="36"/>
      <c r="J9" s="51">
        <v>36300000</v>
      </c>
      <c r="K9" s="51">
        <v>41500000</v>
      </c>
      <c r="L9" s="51">
        <v>40500000</v>
      </c>
      <c r="M9" s="51">
        <v>34700000</v>
      </c>
      <c r="N9" s="51"/>
      <c r="O9" s="51">
        <v>153000000</v>
      </c>
      <c r="P9" s="51"/>
      <c r="Q9" s="51">
        <v>42700000</v>
      </c>
      <c r="R9" s="51">
        <v>46500000</v>
      </c>
      <c r="S9" s="51">
        <v>45000000</v>
      </c>
      <c r="T9" s="51">
        <v>44800000</v>
      </c>
      <c r="U9" s="51"/>
      <c r="V9" s="51">
        <v>179000000</v>
      </c>
      <c r="W9" s="51"/>
      <c r="X9" s="51">
        <v>54600000</v>
      </c>
      <c r="Y9" s="51">
        <v>60400000</v>
      </c>
      <c r="Z9" s="129">
        <v>62800000</v>
      </c>
      <c r="AA9" s="129">
        <v>58900000</v>
      </c>
      <c r="AB9" s="129"/>
      <c r="AC9" s="129">
        <v>236700000</v>
      </c>
      <c r="AD9" s="129"/>
      <c r="AE9" s="129">
        <v>67700000</v>
      </c>
      <c r="AF9" s="129">
        <v>75400000</v>
      </c>
      <c r="AG9" s="129">
        <v>80300000</v>
      </c>
      <c r="AH9" s="129">
        <v>72400000</v>
      </c>
      <c r="AI9" s="129"/>
      <c r="AJ9" s="129">
        <v>295800000</v>
      </c>
      <c r="AK9" s="51"/>
      <c r="AL9" s="129">
        <v>80400000</v>
      </c>
      <c r="AM9" s="51"/>
      <c r="AN9" s="62"/>
    </row>
    <row r="10" spans="2:43" ht="12.75" customHeight="1" x14ac:dyDescent="0.15">
      <c r="B10" s="5" t="s">
        <v>115</v>
      </c>
      <c r="D10" s="33">
        <v>0.3</v>
      </c>
      <c r="F10" s="33">
        <v>14</v>
      </c>
      <c r="G10" s="33"/>
      <c r="H10" s="33">
        <v>23.1</v>
      </c>
      <c r="I10" s="18"/>
      <c r="J10" s="51">
        <v>8000000</v>
      </c>
      <c r="K10" s="51">
        <v>8200000</v>
      </c>
      <c r="L10" s="51">
        <v>8600000</v>
      </c>
      <c r="M10" s="51">
        <v>8000000</v>
      </c>
      <c r="N10" s="51"/>
      <c r="O10" s="51">
        <f>32900000</f>
        <v>32900000</v>
      </c>
      <c r="P10" s="51"/>
      <c r="Q10" s="51">
        <v>8200000</v>
      </c>
      <c r="R10" s="51">
        <v>8300000</v>
      </c>
      <c r="S10" s="51">
        <v>8100000</v>
      </c>
      <c r="T10" s="51">
        <v>8000000</v>
      </c>
      <c r="U10" s="51"/>
      <c r="V10" s="51">
        <v>32600000</v>
      </c>
      <c r="W10" s="51"/>
      <c r="X10" s="51">
        <v>7900000</v>
      </c>
      <c r="Y10" s="51">
        <v>8300000</v>
      </c>
      <c r="Z10" s="129">
        <v>8300000</v>
      </c>
      <c r="AA10" s="129">
        <v>8800000</v>
      </c>
      <c r="AB10" s="129"/>
      <c r="AC10" s="129">
        <v>33300000</v>
      </c>
      <c r="AD10" s="129"/>
      <c r="AE10" s="129">
        <v>8300000</v>
      </c>
      <c r="AF10" s="129">
        <v>8300000</v>
      </c>
      <c r="AG10" s="129">
        <v>8500000</v>
      </c>
      <c r="AH10" s="129">
        <v>9400000</v>
      </c>
      <c r="AI10" s="129"/>
      <c r="AJ10" s="129">
        <v>34500000</v>
      </c>
      <c r="AK10" s="51"/>
      <c r="AL10" s="129">
        <v>8100000</v>
      </c>
      <c r="AM10" s="51"/>
      <c r="AN10" s="62"/>
    </row>
    <row r="11" spans="2:43" ht="12.75" customHeight="1" thickBot="1" x14ac:dyDescent="0.2">
      <c r="B11" s="5" t="s">
        <v>53</v>
      </c>
      <c r="D11" s="22">
        <f>D8+D9+D10</f>
        <v>106.8</v>
      </c>
      <c r="E11" s="19"/>
      <c r="F11" s="22">
        <f>F8+F9+F10</f>
        <v>208.3</v>
      </c>
      <c r="G11" s="19"/>
      <c r="H11" s="22">
        <f>H8+H9+H10</f>
        <v>358.40000000000003</v>
      </c>
      <c r="I11" s="18"/>
      <c r="J11" s="21">
        <v>103100000</v>
      </c>
      <c r="K11" s="21">
        <v>115100000</v>
      </c>
      <c r="L11" s="21">
        <v>105400000</v>
      </c>
      <c r="M11" s="21">
        <f>98000000</f>
        <v>98000000</v>
      </c>
      <c r="N11" s="18"/>
      <c r="O11" s="21">
        <f>421500000</f>
        <v>421500000</v>
      </c>
      <c r="P11" s="18"/>
      <c r="Q11" s="21">
        <v>119600000</v>
      </c>
      <c r="R11" s="21">
        <v>124200000</v>
      </c>
      <c r="S11" s="21">
        <v>119000000</v>
      </c>
      <c r="T11" s="21">
        <v>118400000</v>
      </c>
      <c r="U11" s="18"/>
      <c r="V11" s="21">
        <v>481200000</v>
      </c>
      <c r="W11" s="18"/>
      <c r="X11" s="21">
        <v>145700000</v>
      </c>
      <c r="Y11" s="21">
        <v>160600000</v>
      </c>
      <c r="Z11" s="130">
        <v>171300000</v>
      </c>
      <c r="AA11" s="130">
        <v>159600000</v>
      </c>
      <c r="AB11" s="155"/>
      <c r="AC11" s="130">
        <v>637200000</v>
      </c>
      <c r="AD11" s="155"/>
      <c r="AE11" s="130">
        <v>182700000</v>
      </c>
      <c r="AF11" s="130">
        <v>193700000</v>
      </c>
      <c r="AG11" s="130">
        <v>199600000</v>
      </c>
      <c r="AH11" s="130">
        <v>183600000</v>
      </c>
      <c r="AI11" s="155"/>
      <c r="AJ11" s="130">
        <v>759600000</v>
      </c>
      <c r="AK11" s="18"/>
      <c r="AL11" s="130">
        <v>204200000</v>
      </c>
      <c r="AM11" s="18"/>
      <c r="AN11" s="63"/>
    </row>
    <row r="12" spans="2:43" ht="14.25" customHeight="1" thickTop="1" x14ac:dyDescent="0.15">
      <c r="F12" s="51"/>
      <c r="G12" s="51"/>
      <c r="H12" s="51"/>
      <c r="I12" s="51"/>
      <c r="AN12" s="4"/>
    </row>
    <row r="13" spans="2:43" ht="15" customHeight="1" x14ac:dyDescent="0.15">
      <c r="B13" s="7" t="s">
        <v>116</v>
      </c>
      <c r="F13" s="51"/>
      <c r="G13" s="51"/>
      <c r="H13" s="51"/>
      <c r="I13" s="51"/>
      <c r="AN13" s="4"/>
    </row>
    <row r="14" spans="2:43" ht="12.75" customHeight="1" x14ac:dyDescent="0.15">
      <c r="B14" s="17" t="s">
        <v>117</v>
      </c>
      <c r="D14" s="44">
        <f>D8/D11</f>
        <v>0.63951310861423216</v>
      </c>
      <c r="E14" s="44"/>
      <c r="F14" s="44">
        <f>F8/F11</f>
        <v>0.64522323571771478</v>
      </c>
      <c r="G14" s="44"/>
      <c r="H14" s="44">
        <f>H8/H11</f>
        <v>0.59793526785714279</v>
      </c>
      <c r="I14" s="44"/>
      <c r="J14" s="44">
        <v>0.56999999999999995</v>
      </c>
      <c r="K14" s="44">
        <v>0.56999999999999995</v>
      </c>
      <c r="L14" s="44">
        <v>0.53</v>
      </c>
      <c r="M14" s="44">
        <v>0.56000000000000005</v>
      </c>
      <c r="N14" s="44"/>
      <c r="O14" s="44">
        <v>0.56000000000000005</v>
      </c>
      <c r="P14" s="44"/>
      <c r="Q14" s="44">
        <v>0.56999999999999995</v>
      </c>
      <c r="R14" s="44">
        <v>0.56000000000000005</v>
      </c>
      <c r="S14" s="44">
        <v>0.55000000000000004</v>
      </c>
      <c r="T14" s="44">
        <v>0.55000000000000004</v>
      </c>
      <c r="U14" s="44"/>
      <c r="V14" s="44">
        <v>0.56000000000000005</v>
      </c>
      <c r="W14" s="44"/>
      <c r="X14" s="44">
        <v>0.56999999999999995</v>
      </c>
      <c r="Y14" s="44">
        <v>0.56999999999999995</v>
      </c>
      <c r="Z14" s="131">
        <v>0.59</v>
      </c>
      <c r="AA14" s="131">
        <v>0.57999999999999996</v>
      </c>
      <c r="AB14" s="131"/>
      <c r="AC14" s="131">
        <v>0.57999999999999996</v>
      </c>
      <c r="AD14" s="131"/>
      <c r="AE14" s="131">
        <v>0.57999999999999996</v>
      </c>
      <c r="AF14" s="131">
        <v>0.56999999999999995</v>
      </c>
      <c r="AG14" s="131">
        <v>0.56000000000000005</v>
      </c>
      <c r="AH14" s="131">
        <v>0.55000000000000004</v>
      </c>
      <c r="AI14" s="131"/>
      <c r="AJ14" s="131">
        <v>0.56999999999999995</v>
      </c>
      <c r="AK14" s="44"/>
      <c r="AL14" s="131">
        <v>0.56999999999999995</v>
      </c>
      <c r="AM14" s="44"/>
      <c r="AN14" s="64"/>
    </row>
    <row r="15" spans="2:43" ht="12.75" customHeight="1" x14ac:dyDescent="0.15">
      <c r="B15" s="5" t="s">
        <v>118</v>
      </c>
      <c r="D15" s="44">
        <f>D9/D11</f>
        <v>0.35767790262172289</v>
      </c>
      <c r="E15" s="44"/>
      <c r="F15" s="44">
        <f>F9/F11</f>
        <v>0.28756601056168984</v>
      </c>
      <c r="G15" s="65"/>
      <c r="H15" s="44">
        <f>H9/H11</f>
        <v>0.3376116071428571</v>
      </c>
      <c r="I15" s="44"/>
      <c r="J15" s="44">
        <v>0.35</v>
      </c>
      <c r="K15" s="44">
        <v>0.36</v>
      </c>
      <c r="L15" s="44">
        <v>0.38</v>
      </c>
      <c r="M15" s="44">
        <v>0.35</v>
      </c>
      <c r="N15" s="44"/>
      <c r="O15" s="44">
        <v>0.36</v>
      </c>
      <c r="P15" s="44"/>
      <c r="Q15" s="44">
        <v>0.36</v>
      </c>
      <c r="R15" s="44">
        <v>0.37</v>
      </c>
      <c r="S15" s="44">
        <v>0.38</v>
      </c>
      <c r="T15" s="44">
        <v>0.38</v>
      </c>
      <c r="U15" s="44"/>
      <c r="V15" s="44">
        <v>0.37</v>
      </c>
      <c r="W15" s="44"/>
      <c r="X15" s="44">
        <v>0.37</v>
      </c>
      <c r="Y15" s="44">
        <v>0.38</v>
      </c>
      <c r="Z15" s="132">
        <v>0.37</v>
      </c>
      <c r="AA15" s="132">
        <v>0.37</v>
      </c>
      <c r="AB15" s="131"/>
      <c r="AC15" s="132">
        <v>0.37</v>
      </c>
      <c r="AD15" s="132"/>
      <c r="AE15" s="132">
        <v>0.37</v>
      </c>
      <c r="AF15" s="132">
        <v>0.39</v>
      </c>
      <c r="AG15" s="132">
        <v>0.4</v>
      </c>
      <c r="AH15" s="132">
        <v>0.39</v>
      </c>
      <c r="AI15" s="132"/>
      <c r="AJ15" s="132">
        <v>0.39</v>
      </c>
      <c r="AK15" s="44"/>
      <c r="AL15" s="132">
        <v>0.39</v>
      </c>
      <c r="AM15" s="44"/>
      <c r="AN15" s="64"/>
    </row>
    <row r="16" spans="2:43" ht="12.75" customHeight="1" x14ac:dyDescent="0.15">
      <c r="B16" s="5" t="s">
        <v>119</v>
      </c>
      <c r="D16" s="31">
        <f>D10/D11</f>
        <v>2.8089887640449437E-3</v>
      </c>
      <c r="E16" s="44"/>
      <c r="F16" s="44">
        <f>F10/F11</f>
        <v>6.721075372059529E-2</v>
      </c>
      <c r="G16" s="44"/>
      <c r="H16" s="44">
        <f>H10/H11</f>
        <v>6.4453125E-2</v>
      </c>
      <c r="I16" s="44"/>
      <c r="J16" s="44">
        <v>0.08</v>
      </c>
      <c r="K16" s="44">
        <v>7.0000000000000007E-2</v>
      </c>
      <c r="L16" s="44">
        <v>0.08</v>
      </c>
      <c r="M16" s="44">
        <v>0.08</v>
      </c>
      <c r="N16" s="44"/>
      <c r="O16" s="44">
        <v>0.08</v>
      </c>
      <c r="P16" s="44"/>
      <c r="Q16" s="44">
        <v>7.0000000000000007E-2</v>
      </c>
      <c r="R16" s="44">
        <v>7.0000000000000007E-2</v>
      </c>
      <c r="S16" s="44">
        <v>7.0000000000000007E-2</v>
      </c>
      <c r="T16" s="44">
        <v>7.0000000000000007E-2</v>
      </c>
      <c r="U16" s="44"/>
      <c r="V16" s="44">
        <v>7.0000000000000007E-2</v>
      </c>
      <c r="W16" s="44"/>
      <c r="X16" s="44">
        <v>0.05</v>
      </c>
      <c r="Y16" s="44">
        <v>0.05</v>
      </c>
      <c r="Z16" s="132">
        <v>0.05</v>
      </c>
      <c r="AA16" s="132">
        <v>0.05</v>
      </c>
      <c r="AB16" s="131"/>
      <c r="AC16" s="132">
        <v>0.05</v>
      </c>
      <c r="AD16" s="132"/>
      <c r="AE16" s="132">
        <v>0.05</v>
      </c>
      <c r="AF16" s="132">
        <v>0.04</v>
      </c>
      <c r="AG16" s="132">
        <v>0.04</v>
      </c>
      <c r="AH16" s="132">
        <v>0.05</v>
      </c>
      <c r="AI16" s="132"/>
      <c r="AJ16" s="132">
        <v>0.05</v>
      </c>
      <c r="AK16" s="44"/>
      <c r="AL16" s="132">
        <v>0.04</v>
      </c>
      <c r="AM16" s="44"/>
      <c r="AN16" s="64"/>
    </row>
    <row r="17" spans="1:40" ht="12.75" customHeight="1" thickBot="1" x14ac:dyDescent="0.2">
      <c r="B17" s="5" t="s">
        <v>53</v>
      </c>
      <c r="D17" s="66">
        <f>SUM(D14:D16)</f>
        <v>0.99999999999999989</v>
      </c>
      <c r="E17" s="44"/>
      <c r="F17" s="66">
        <f>SUM(F14:F16)</f>
        <v>0.99999999999999989</v>
      </c>
      <c r="G17" s="44"/>
      <c r="H17" s="66">
        <f>SUM(H14:H16)</f>
        <v>0.99999999999999989</v>
      </c>
      <c r="I17" s="44"/>
      <c r="J17" s="66">
        <v>1</v>
      </c>
      <c r="K17" s="66">
        <v>1</v>
      </c>
      <c r="L17" s="66">
        <v>1</v>
      </c>
      <c r="M17" s="66">
        <v>1</v>
      </c>
      <c r="N17" s="44"/>
      <c r="O17" s="66">
        <v>1</v>
      </c>
      <c r="P17" s="44"/>
      <c r="Q17" s="66">
        <v>1</v>
      </c>
      <c r="R17" s="66">
        <v>1</v>
      </c>
      <c r="S17" s="66">
        <v>1</v>
      </c>
      <c r="T17" s="66">
        <v>1</v>
      </c>
      <c r="U17" s="44"/>
      <c r="V17" s="66">
        <v>1</v>
      </c>
      <c r="W17" s="44"/>
      <c r="X17" s="66">
        <v>1</v>
      </c>
      <c r="Y17" s="66">
        <v>1</v>
      </c>
      <c r="Z17" s="133">
        <v>1</v>
      </c>
      <c r="AA17" s="133">
        <v>1</v>
      </c>
      <c r="AB17" s="132"/>
      <c r="AC17" s="133">
        <v>1</v>
      </c>
      <c r="AD17" s="132"/>
      <c r="AE17" s="133">
        <v>1</v>
      </c>
      <c r="AF17" s="133">
        <v>1</v>
      </c>
      <c r="AG17" s="133">
        <v>1</v>
      </c>
      <c r="AH17" s="133">
        <v>1</v>
      </c>
      <c r="AI17" s="132"/>
      <c r="AJ17" s="133">
        <v>1</v>
      </c>
      <c r="AK17" s="44"/>
      <c r="AL17" s="133">
        <v>1</v>
      </c>
      <c r="AM17" s="44"/>
      <c r="AN17" s="64"/>
    </row>
    <row r="18" spans="1:40" ht="4.5" customHeight="1" thickTop="1" x14ac:dyDescent="0.15">
      <c r="AN18" s="4"/>
    </row>
    <row r="19" spans="1:40" ht="12.75" customHeight="1" x14ac:dyDescent="0.15">
      <c r="B19" s="7" t="s">
        <v>110</v>
      </c>
      <c r="H19" s="44"/>
      <c r="I19" s="44"/>
      <c r="AN19" s="4"/>
    </row>
    <row r="20" spans="1:40" ht="12.75" customHeight="1" x14ac:dyDescent="0.15">
      <c r="B20" s="17" t="s">
        <v>117</v>
      </c>
      <c r="F20" s="44">
        <f t="shared" ref="F20:F21" si="0">F8/D8-1</f>
        <v>0.96778916544655935</v>
      </c>
      <c r="H20" s="44">
        <f>H8/F8-1</f>
        <v>0.59449404761904767</v>
      </c>
      <c r="I20" s="44"/>
      <c r="J20" s="44">
        <v>0.31</v>
      </c>
      <c r="K20" s="44">
        <v>0.09</v>
      </c>
      <c r="L20" s="44">
        <v>7.0000000000000007E-2</v>
      </c>
      <c r="M20" s="44">
        <v>-0.03</v>
      </c>
      <c r="N20" s="44"/>
      <c r="O20" s="44">
        <v>0.1</v>
      </c>
      <c r="P20" s="44"/>
      <c r="Q20" s="44">
        <v>0.17</v>
      </c>
      <c r="R20" s="44">
        <v>0.06</v>
      </c>
      <c r="S20" s="44">
        <v>0.17</v>
      </c>
      <c r="T20" s="44">
        <v>0.19</v>
      </c>
      <c r="U20" s="44"/>
      <c r="V20" s="44">
        <v>0.14425116673737803</v>
      </c>
      <c r="W20" s="44"/>
      <c r="X20" s="44">
        <v>0.21</v>
      </c>
      <c r="Y20" s="44">
        <v>0.33</v>
      </c>
      <c r="Z20" s="131">
        <v>0.52</v>
      </c>
      <c r="AA20" s="131">
        <v>0.4</v>
      </c>
      <c r="AB20" s="131"/>
      <c r="AC20" s="131">
        <v>0.36</v>
      </c>
      <c r="AD20" s="131"/>
      <c r="AE20" s="131">
        <v>0.28000000000000003</v>
      </c>
      <c r="AF20" s="131">
        <v>0.2</v>
      </c>
      <c r="AG20" s="131">
        <v>0.1</v>
      </c>
      <c r="AH20" s="131">
        <v>0.11</v>
      </c>
      <c r="AI20" s="131"/>
      <c r="AJ20" s="131">
        <v>0.17</v>
      </c>
      <c r="AK20" s="44"/>
      <c r="AL20" s="131">
        <v>0.09</v>
      </c>
      <c r="AM20" s="44"/>
      <c r="AN20" s="64"/>
    </row>
    <row r="21" spans="1:40" ht="12.75" customHeight="1" x14ac:dyDescent="0.15">
      <c r="B21" s="5" t="s">
        <v>118</v>
      </c>
      <c r="F21" s="44">
        <f t="shared" si="0"/>
        <v>0.56806282722513068</v>
      </c>
      <c r="G21" s="44"/>
      <c r="H21" s="44">
        <f>H9/F9-1</f>
        <v>1.020033388981636</v>
      </c>
      <c r="I21" s="44"/>
      <c r="J21" s="44">
        <v>0.87</v>
      </c>
      <c r="K21" s="44">
        <v>0.23</v>
      </c>
      <c r="L21" s="44">
        <v>0.26</v>
      </c>
      <c r="M21" s="44">
        <v>-0.03</v>
      </c>
      <c r="N21" s="44"/>
      <c r="O21" s="44">
        <v>0.26</v>
      </c>
      <c r="P21" s="44"/>
      <c r="Q21" s="44">
        <v>0.17</v>
      </c>
      <c r="R21" s="44">
        <v>0.12</v>
      </c>
      <c r="S21" s="44">
        <v>0.11</v>
      </c>
      <c r="T21" s="44">
        <v>0.28999999999999998</v>
      </c>
      <c r="U21" s="44"/>
      <c r="V21" s="44">
        <v>0.16993464052287588</v>
      </c>
      <c r="W21" s="44"/>
      <c r="X21" s="44">
        <v>0.28000000000000003</v>
      </c>
      <c r="Y21" s="44">
        <v>0.3</v>
      </c>
      <c r="Z21" s="131">
        <v>0.39</v>
      </c>
      <c r="AA21" s="131">
        <v>0.31</v>
      </c>
      <c r="AB21" s="131"/>
      <c r="AC21" s="131">
        <v>0.32</v>
      </c>
      <c r="AD21" s="131"/>
      <c r="AE21" s="131">
        <v>0.24</v>
      </c>
      <c r="AF21" s="131">
        <v>0.25</v>
      </c>
      <c r="AG21" s="131">
        <v>0.28000000000000003</v>
      </c>
      <c r="AH21" s="131">
        <v>0.23</v>
      </c>
      <c r="AI21" s="131"/>
      <c r="AJ21" s="131">
        <v>0.25</v>
      </c>
      <c r="AK21" s="44"/>
      <c r="AL21" s="131">
        <v>0.19</v>
      </c>
      <c r="AM21" s="44"/>
      <c r="AN21" s="64"/>
    </row>
    <row r="22" spans="1:40" ht="12.75" customHeight="1" x14ac:dyDescent="0.15">
      <c r="B22" s="5" t="s">
        <v>119</v>
      </c>
      <c r="F22" s="67" t="s">
        <v>120</v>
      </c>
      <c r="G22" s="44"/>
      <c r="H22" s="44">
        <f>H10/F10-1</f>
        <v>0.65000000000000013</v>
      </c>
      <c r="I22" s="44"/>
      <c r="J22" s="44">
        <v>0.72</v>
      </c>
      <c r="K22" s="44">
        <v>1.27</v>
      </c>
      <c r="L22" s="44">
        <v>0.2</v>
      </c>
      <c r="M22" s="44">
        <v>0.05</v>
      </c>
      <c r="N22" s="44"/>
      <c r="O22" s="44">
        <v>0.42</v>
      </c>
      <c r="P22" s="44"/>
      <c r="Q22" s="44">
        <v>0.02</v>
      </c>
      <c r="R22" s="44">
        <v>0.01</v>
      </c>
      <c r="S22" s="44">
        <v>-0.06</v>
      </c>
      <c r="T22" s="44">
        <v>0</v>
      </c>
      <c r="U22" s="44"/>
      <c r="V22" s="44">
        <v>-9.1185410334346795E-3</v>
      </c>
      <c r="W22" s="44"/>
      <c r="X22" s="44">
        <v>-0.03</v>
      </c>
      <c r="Y22" s="44">
        <v>0.01</v>
      </c>
      <c r="Z22" s="131">
        <v>0.02</v>
      </c>
      <c r="AA22" s="131">
        <v>0.1</v>
      </c>
      <c r="AB22" s="131"/>
      <c r="AC22" s="131">
        <v>0.26</v>
      </c>
      <c r="AD22" s="131"/>
      <c r="AE22" s="131">
        <v>0.05</v>
      </c>
      <c r="AF22" s="131">
        <v>0</v>
      </c>
      <c r="AG22" s="131">
        <v>0.02</v>
      </c>
      <c r="AH22" s="131">
        <v>0.08</v>
      </c>
      <c r="AI22" s="131"/>
      <c r="AJ22" s="131">
        <v>0.04</v>
      </c>
      <c r="AK22" s="44"/>
      <c r="AL22" s="131">
        <v>-0.02</v>
      </c>
      <c r="AM22" s="44"/>
      <c r="AN22" s="64"/>
    </row>
    <row r="23" spans="1:40" ht="12.75" customHeight="1" thickBot="1" x14ac:dyDescent="0.2">
      <c r="B23" s="5" t="s">
        <v>53</v>
      </c>
      <c r="F23" s="66">
        <f>F11/D11-1</f>
        <v>0.95037453183520615</v>
      </c>
      <c r="G23" s="44"/>
      <c r="H23" s="66">
        <f>H11/F11-1</f>
        <v>0.72059529524723964</v>
      </c>
      <c r="I23" s="44"/>
      <c r="J23" s="66">
        <v>0.49</v>
      </c>
      <c r="K23" s="66">
        <v>0.18</v>
      </c>
      <c r="L23" s="66">
        <v>0.15</v>
      </c>
      <c r="M23" s="66">
        <v>-0.02</v>
      </c>
      <c r="N23" s="44"/>
      <c r="O23" s="66">
        <v>0.18</v>
      </c>
      <c r="P23" s="44"/>
      <c r="Q23" s="66">
        <v>0.16</v>
      </c>
      <c r="R23" s="66">
        <v>0.08</v>
      </c>
      <c r="S23" s="66">
        <v>0.13</v>
      </c>
      <c r="T23" s="66">
        <v>0.21</v>
      </c>
      <c r="U23" s="44"/>
      <c r="V23" s="66">
        <v>0.14163701067615664</v>
      </c>
      <c r="W23" s="44"/>
      <c r="X23" s="66">
        <v>0.22</v>
      </c>
      <c r="Y23" s="66">
        <v>0.28999999999999998</v>
      </c>
      <c r="Z23" s="133">
        <v>0.44</v>
      </c>
      <c r="AA23" s="133">
        <v>0.35</v>
      </c>
      <c r="AB23" s="131"/>
      <c r="AC23" s="133">
        <v>0.32</v>
      </c>
      <c r="AD23" s="132"/>
      <c r="AE23" s="133">
        <v>0.25</v>
      </c>
      <c r="AF23" s="133">
        <v>0.21</v>
      </c>
      <c r="AG23" s="133">
        <v>0.16</v>
      </c>
      <c r="AH23" s="133">
        <v>0.15</v>
      </c>
      <c r="AI23" s="132"/>
      <c r="AJ23" s="133">
        <v>0.19</v>
      </c>
      <c r="AK23" s="44"/>
      <c r="AL23" s="133">
        <v>0.12</v>
      </c>
      <c r="AM23" s="44"/>
      <c r="AN23" s="64"/>
    </row>
    <row r="24" spans="1:40" ht="12.75" customHeight="1" thickTop="1" x14ac:dyDescent="0.15">
      <c r="B24" s="5"/>
      <c r="F24" s="44"/>
      <c r="G24" s="44"/>
      <c r="H24" s="44"/>
      <c r="I24" s="44"/>
      <c r="AN24" s="4"/>
    </row>
    <row r="25" spans="1:40" ht="12.75" customHeight="1" x14ac:dyDescent="0.15">
      <c r="B25" s="5" t="s">
        <v>121</v>
      </c>
      <c r="F25" s="44"/>
      <c r="G25" s="44"/>
      <c r="H25" s="44"/>
      <c r="I25" s="44"/>
      <c r="AN25" s="4"/>
    </row>
    <row r="26" spans="1:40" ht="12.75" customHeight="1" x14ac:dyDescent="0.15">
      <c r="B26" s="5" t="s">
        <v>122</v>
      </c>
      <c r="F26" s="44"/>
      <c r="G26" s="44"/>
      <c r="H26" s="44"/>
      <c r="I26" s="44"/>
      <c r="AN26" s="4"/>
    </row>
    <row r="27" spans="1:40" ht="12.75" customHeight="1" x14ac:dyDescent="0.15">
      <c r="B27" s="5" t="s">
        <v>123</v>
      </c>
      <c r="F27" s="44"/>
      <c r="G27" s="44"/>
      <c r="H27" s="44"/>
      <c r="I27" s="44"/>
      <c r="AN27" s="4"/>
    </row>
    <row r="28" spans="1:40" ht="13.5" customHeight="1" x14ac:dyDescent="0.15">
      <c r="A28" s="25" t="s">
        <v>45</v>
      </c>
      <c r="D28" s="59"/>
      <c r="AN28" s="4"/>
    </row>
    <row r="29" spans="1:40"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ht="12.75" customHeight="1" x14ac:dyDescent="0.15"/>
    <row r="31" spans="1:40" ht="12.75" customHeight="1" x14ac:dyDescent="0.15">
      <c r="AE31" s="137"/>
      <c r="AF31" s="137"/>
      <c r="AG31" s="137"/>
      <c r="AH31" s="137"/>
      <c r="AI31" s="137"/>
      <c r="AJ31" s="137"/>
    </row>
    <row r="32" spans="1:40" ht="12.75" customHeight="1" x14ac:dyDescent="0.15">
      <c r="AE32" s="137"/>
      <c r="AF32" s="137"/>
      <c r="AG32" s="137"/>
      <c r="AH32" s="137"/>
      <c r="AI32" s="137"/>
      <c r="AJ32" s="137"/>
    </row>
    <row r="33" spans="31:38" ht="12.75" customHeight="1" x14ac:dyDescent="0.15">
      <c r="AE33" s="137"/>
      <c r="AF33" s="137"/>
      <c r="AG33" s="137"/>
      <c r="AH33" s="137"/>
      <c r="AI33" s="137"/>
      <c r="AJ33" s="137"/>
    </row>
    <row r="34" spans="31:38" ht="12.75" customHeight="1" x14ac:dyDescent="0.15">
      <c r="AE34" s="137"/>
      <c r="AF34" s="137"/>
      <c r="AG34" s="137"/>
      <c r="AH34" s="214"/>
      <c r="AI34" s="137"/>
      <c r="AJ34" s="137"/>
    </row>
    <row r="35" spans="31:38" ht="12.75" customHeight="1" x14ac:dyDescent="0.15">
      <c r="AG35" s="137"/>
      <c r="AH35" s="137"/>
      <c r="AI35" s="137"/>
      <c r="AJ35" s="137"/>
      <c r="AL35" s="137"/>
    </row>
    <row r="36" spans="31:38" ht="12.75" customHeight="1" x14ac:dyDescent="0.15">
      <c r="AG36" s="137"/>
      <c r="AH36" s="137"/>
      <c r="AI36" s="137"/>
      <c r="AJ36" s="137"/>
      <c r="AL36" s="137"/>
    </row>
    <row r="37" spans="31:38" ht="12.75" customHeight="1" x14ac:dyDescent="0.15">
      <c r="AG37" s="137"/>
      <c r="AH37" s="137"/>
      <c r="AI37" s="137"/>
      <c r="AJ37" s="137"/>
      <c r="AL37" s="137"/>
    </row>
    <row r="38" spans="31:38" ht="12.75" customHeight="1" x14ac:dyDescent="0.15">
      <c r="AL38" s="137"/>
    </row>
    <row r="39" spans="31:38" ht="12.75" customHeight="1" x14ac:dyDescent="0.15"/>
    <row r="40" spans="31:38" ht="12.75" customHeight="1" x14ac:dyDescent="0.15"/>
    <row r="41" spans="31:38" ht="12.75" customHeight="1" x14ac:dyDescent="0.15"/>
    <row r="42" spans="31:38" ht="12.75" customHeight="1" x14ac:dyDescent="0.15"/>
    <row r="43" spans="31:38" ht="12.75" customHeight="1" x14ac:dyDescent="0.15"/>
    <row r="44" spans="31:38" ht="12.75" customHeight="1" x14ac:dyDescent="0.15"/>
    <row r="45" spans="31:38" ht="12.75" customHeight="1" x14ac:dyDescent="0.15"/>
    <row r="46" spans="31:38" ht="12.75" customHeight="1" x14ac:dyDescent="0.15"/>
    <row r="47" spans="31:38" ht="12.75" customHeight="1" x14ac:dyDescent="0.15"/>
    <row r="48" spans="31:3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sheetData>
  <pageMargins left="0.7" right="0.7" top="0.75" bottom="0.75" header="0" footer="0"/>
  <pageSetup paperSize="5" scale="56"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9" ma:contentTypeDescription="Create a new document." ma:contentTypeScope="" ma:versionID="e41d0e5f4f4d4a461379654e01a0e0ae">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8e87d072fc8bfb462410a5128cf011bf"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2d3638-cea0-45ef-a248-56a506b6976d">
      <Terms xmlns="http://schemas.microsoft.com/office/infopath/2007/PartnerControls"/>
    </lcf76f155ced4ddcb4097134ff3c332f>
    <TaxCatchAll xmlns="d7896531-b8b4-45fa-9f16-9171dd77c26f" xsi:nil="true"/>
  </documentManagement>
</p:properties>
</file>

<file path=customXml/itemProps1.xml><?xml version="1.0" encoding="utf-8"?>
<ds:datastoreItem xmlns:ds="http://schemas.openxmlformats.org/officeDocument/2006/customXml" ds:itemID="{EDE3BABA-69D4-4E6F-8CE0-3DEBBEE87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B530BE-C4DC-4C31-BF33-63395A5EEFB2}">
  <ds:schemaRefs>
    <ds:schemaRef ds:uri="http://schemas.microsoft.com/sharepoint/v3/contenttype/forms"/>
  </ds:schemaRefs>
</ds:datastoreItem>
</file>

<file path=customXml/itemProps3.xml><?xml version="1.0" encoding="utf-8"?>
<ds:datastoreItem xmlns:ds="http://schemas.openxmlformats.org/officeDocument/2006/customXml" ds:itemID="{D47AC808-242E-4E3D-BAA4-799F95608173}">
  <ds:schemaRefs>
    <ds:schemaRef ds:uri="http://schemas.microsoft.com/office/2006/metadata/properties"/>
    <ds:schemaRef ds:uri="http://schemas.microsoft.com/office/infopath/2007/PartnerControls"/>
    <ds:schemaRef ds:uri="a02d3638-cea0-45ef-a248-56a506b6976d"/>
    <ds:schemaRef ds:uri="d7896531-b8b4-45fa-9f16-9171dd77c26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CrossfireHiddenWorksheet</vt:lpstr>
      <vt:lpstr>OfficeConnectCellHighlights</vt:lpstr>
      <vt:lpstr>1. Disclosures</vt:lpstr>
      <vt:lpstr>2. Balance Sheet </vt:lpstr>
      <vt:lpstr>3. Income Statement</vt:lpstr>
      <vt:lpstr>4. GAAP to NonGAAP Recon</vt:lpstr>
      <vt:lpstr>5. Cash Flow</vt:lpstr>
      <vt:lpstr>6. Key Metrics</vt:lpstr>
      <vt:lpstr>7. Product Line Revenue</vt:lpstr>
      <vt:lpstr>8. Product Line Cost of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2026-05-05T19:46:43Z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ReportingVersion">
    <vt:lpwstr>5</vt:lpwstr>
  </property>
  <property fmtid="{D5CDD505-2E9C-101B-9397-08002B2CF9AE}" pid="6" name="AdaptiveReportingRevision">
    <vt:lpwstr>0</vt:lpwstr>
  </property>
  <property fmtid="{D5CDD505-2E9C-101B-9397-08002B2CF9AE}" pid="7" name="AdaptiveCustomXmlPartId">
    <vt:lpwstr>09b24e69-f5d0-470f-a49d-95558274108c</vt:lpwstr>
  </property>
  <property fmtid="{D5CDD505-2E9C-101B-9397-08002B2CF9AE}" pid="8" name="MediaServiceImageTags">
    <vt:lpwstr/>
  </property>
</Properties>
</file>